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710" yWindow="75" windowWidth="13155" windowHeight="12855"/>
  </bookViews>
  <sheets>
    <sheet name="총괄" sheetId="5" r:id="rId1"/>
    <sheet name="연도별" sheetId="3" r:id="rId2"/>
    <sheet name="과정별" sheetId="7" r:id="rId3"/>
  </sheets>
  <definedNames>
    <definedName name="_xlnm._FilterDatabase" localSheetId="2" hidden="1">과정별!$B$4:$I$151</definedName>
    <definedName name="_xlnm._FilterDatabase" localSheetId="1" hidden="1">연도별!$A$3:$M$153</definedName>
    <definedName name="_xlnm.Print_Titles" localSheetId="2">과정별!$1:$4</definedName>
    <definedName name="_xlnm.Print_Titles" localSheetId="1">연도별!$1:$3</definedName>
  </definedNames>
  <calcPr calcId="125725"/>
</workbook>
</file>

<file path=xl/calcChain.xml><?xml version="1.0" encoding="utf-8"?>
<calcChain xmlns="http://schemas.openxmlformats.org/spreadsheetml/2006/main">
  <c r="I14" i="7"/>
  <c r="G14"/>
  <c r="J64" i="5" l="1"/>
  <c r="I64"/>
  <c r="H64"/>
  <c r="G64"/>
  <c r="F64"/>
  <c r="E64"/>
  <c r="D64"/>
  <c r="C64"/>
  <c r="G39" l="1"/>
  <c r="G38"/>
  <c r="G37"/>
  <c r="G36"/>
  <c r="G35"/>
  <c r="G34"/>
  <c r="F39"/>
  <c r="F38"/>
  <c r="F37"/>
  <c r="F36"/>
  <c r="F35"/>
  <c r="E39"/>
  <c r="E38"/>
  <c r="E37"/>
  <c r="E36"/>
  <c r="E35"/>
  <c r="D39"/>
  <c r="D38"/>
  <c r="D37"/>
  <c r="D36"/>
  <c r="D35"/>
  <c r="C39"/>
  <c r="H39" s="1"/>
  <c r="C38"/>
  <c r="H38" s="1"/>
  <c r="C36"/>
  <c r="C35"/>
  <c r="I150" i="7"/>
  <c r="H150"/>
  <c r="F150"/>
  <c r="E150"/>
  <c r="D150"/>
  <c r="G123"/>
  <c r="I118"/>
  <c r="H118"/>
  <c r="G118"/>
  <c r="F118"/>
  <c r="E118"/>
  <c r="D118"/>
  <c r="I103"/>
  <c r="H103"/>
  <c r="F103"/>
  <c r="E103"/>
  <c r="D103"/>
  <c r="C37" i="5" s="1"/>
  <c r="G100" i="7"/>
  <c r="G82"/>
  <c r="G67"/>
  <c r="I62"/>
  <c r="H62"/>
  <c r="G62"/>
  <c r="F62"/>
  <c r="E62"/>
  <c r="D62"/>
  <c r="I39"/>
  <c r="H39"/>
  <c r="F39"/>
  <c r="E39"/>
  <c r="D39"/>
  <c r="G38"/>
  <c r="I35"/>
  <c r="H35"/>
  <c r="F35"/>
  <c r="E34" i="5" s="1"/>
  <c r="E35" i="7"/>
  <c r="D34" i="5" s="1"/>
  <c r="D35" i="7"/>
  <c r="C34" i="5" s="1"/>
  <c r="G25" i="7"/>
  <c r="G13"/>
  <c r="G5"/>
  <c r="E40" i="5" l="1"/>
  <c r="D40"/>
  <c r="H35"/>
  <c r="H36"/>
  <c r="H37"/>
  <c r="C40"/>
  <c r="F151" i="7"/>
  <c r="H151"/>
  <c r="G103"/>
  <c r="D151"/>
  <c r="I151"/>
  <c r="G39"/>
  <c r="E151"/>
  <c r="G150"/>
  <c r="G35"/>
  <c r="F34" i="5" s="1"/>
  <c r="F40" s="1"/>
  <c r="H34" l="1"/>
  <c r="G151" i="7"/>
  <c r="N151" i="3" l="1"/>
  <c r="N40"/>
  <c r="N102"/>
  <c r="N61" s="1"/>
  <c r="N117" s="1"/>
  <c r="N36"/>
  <c r="N152" l="1"/>
  <c r="M11" i="5" s="1"/>
  <c r="G40" l="1"/>
  <c r="H40" s="1"/>
  <c r="L64" s="1"/>
  <c r="K64" l="1"/>
  <c r="K65" s="1"/>
  <c r="H65" l="1"/>
  <c r="E65"/>
  <c r="J65"/>
  <c r="G65"/>
  <c r="I65"/>
  <c r="F65"/>
  <c r="C65"/>
  <c r="D65"/>
  <c r="F102" i="3" l="1"/>
  <c r="F61" s="1"/>
  <c r="F117" s="1"/>
  <c r="F36"/>
  <c r="F152" s="1"/>
  <c r="F151"/>
  <c r="F40"/>
  <c r="J102"/>
  <c r="J61" s="1"/>
  <c r="J117" s="1"/>
  <c r="J36"/>
  <c r="J152" s="1"/>
  <c r="J40"/>
  <c r="J151"/>
  <c r="E36"/>
  <c r="E102"/>
  <c r="E61" s="1"/>
  <c r="E117" s="1"/>
  <c r="E151"/>
  <c r="E40"/>
  <c r="L65" i="5"/>
  <c r="E152" i="3" l="1"/>
  <c r="K102" l="1"/>
  <c r="K61"/>
  <c r="M102"/>
  <c r="M61"/>
  <c r="M117"/>
  <c r="G102"/>
  <c r="G61"/>
  <c r="G117"/>
  <c r="K117"/>
  <c r="M151"/>
  <c r="M36"/>
  <c r="M152" s="1"/>
  <c r="L11" i="5" s="1"/>
  <c r="M40" i="3"/>
  <c r="G40"/>
  <c r="G151"/>
  <c r="G36"/>
  <c r="G152" s="1"/>
  <c r="K151"/>
  <c r="K40"/>
  <c r="K36"/>
  <c r="K152" s="1"/>
  <c r="H40"/>
  <c r="H151"/>
  <c r="H102"/>
  <c r="H61"/>
  <c r="H117"/>
  <c r="H36"/>
  <c r="H152" s="1"/>
  <c r="I152"/>
  <c r="I151"/>
  <c r="I102"/>
  <c r="I61"/>
  <c r="I117"/>
  <c r="I40"/>
  <c r="I36"/>
  <c r="L102"/>
  <c r="L61"/>
  <c r="L117"/>
  <c r="L40"/>
  <c r="L152" s="1"/>
  <c r="K11" i="5" s="1"/>
  <c r="L151" i="3"/>
  <c r="L36"/>
  <c r="D151"/>
  <c r="D152" s="1"/>
  <c r="D102"/>
  <c r="D61"/>
  <c r="D117"/>
  <c r="D36"/>
  <c r="D40"/>
</calcChain>
</file>

<file path=xl/comments1.xml><?xml version="1.0" encoding="utf-8"?>
<comments xmlns="http://schemas.openxmlformats.org/spreadsheetml/2006/main">
  <authors>
    <author>moe</author>
    <author>Admin</author>
  </authors>
  <commentList>
    <comment ref="N4" authorId="0">
      <text>
        <r>
          <rPr>
            <b/>
            <sz val="9"/>
            <color indexed="81"/>
            <rFont val="Tahoma"/>
            <family val="2"/>
          </rPr>
          <t>18.9.10.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'15.8.31.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5" authorId="0">
      <text>
        <r>
          <rPr>
            <b/>
            <sz val="9"/>
            <color indexed="81"/>
            <rFont val="Tahoma"/>
            <family val="2"/>
          </rPr>
          <t>'17.8</t>
        </r>
        <r>
          <rPr>
            <b/>
            <sz val="9"/>
            <color indexed="81"/>
            <rFont val="돋움"/>
            <family val="3"/>
            <charset val="129"/>
          </rPr>
          <t>월기준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 xml:space="preserve">'16.4.5.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 xml:space="preserve">'18.4.27.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9" authorId="0">
      <text>
        <r>
          <rPr>
            <b/>
            <sz val="9"/>
            <color indexed="81"/>
            <rFont val="Tahoma"/>
            <family val="2"/>
          </rPr>
          <t>'15.12.31.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9" authorId="0">
      <text>
        <r>
          <rPr>
            <b/>
            <sz val="9"/>
            <color indexed="81"/>
            <rFont val="Tahoma"/>
            <family val="2"/>
          </rPr>
          <t>'17.12.31.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'15.10.1.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'18.4.27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'16.8.1.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13" authorId="0">
      <text>
        <r>
          <rPr>
            <b/>
            <sz val="9"/>
            <color indexed="81"/>
            <rFont val="Tahoma"/>
            <family val="2"/>
          </rPr>
          <t>'18.8.28.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'16.10.1.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'18.10.31.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'16.9.1.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추정치임
</t>
        </r>
      </text>
    </comment>
    <comment ref="K18" authorId="0">
      <text>
        <r>
          <rPr>
            <b/>
            <sz val="9"/>
            <color indexed="81"/>
            <rFont val="돋움"/>
            <family val="3"/>
            <charset val="129"/>
          </rPr>
          <t>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미공개</t>
        </r>
      </text>
    </comment>
    <comment ref="L18" authorId="0">
      <text>
        <r>
          <rPr>
            <b/>
            <sz val="9"/>
            <color indexed="81"/>
            <rFont val="돋움"/>
            <family val="3"/>
            <charset val="129"/>
          </rPr>
          <t>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미공개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추정치</t>
        </r>
      </text>
    </comment>
    <comment ref="H21" authorId="1">
      <text>
        <r>
          <rPr>
            <b/>
            <sz val="9"/>
            <color indexed="81"/>
            <rFont val="돋움"/>
            <family val="3"/>
            <charset val="129"/>
          </rPr>
          <t>초중등 합한
전체 통계만 있음</t>
        </r>
      </text>
    </comment>
    <comment ref="L22" authorId="0">
      <text>
        <r>
          <rPr>
            <b/>
            <sz val="9"/>
            <color indexed="81"/>
            <rFont val="Tahoma"/>
            <family val="2"/>
          </rPr>
          <t>'15.5.1.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'17.5.1.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23" authorId="0">
      <text>
        <r>
          <rPr>
            <b/>
            <sz val="9"/>
            <color indexed="81"/>
            <rFont val="Tahoma"/>
            <family val="2"/>
          </rPr>
          <t>'15.12.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M23" authorId="0">
      <text>
        <r>
          <rPr>
            <b/>
            <sz val="9"/>
            <color indexed="81"/>
            <rFont val="Tahoma"/>
            <family val="2"/>
          </rPr>
          <t>'16.12.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" authorId="0">
      <text>
        <r>
          <rPr>
            <b/>
            <sz val="9"/>
            <color indexed="81"/>
            <rFont val="Tahoma"/>
            <family val="2"/>
          </rPr>
          <t>'17.12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2018.10.19.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29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'12.5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N29" authorId="0">
      <text>
        <r>
          <rPr>
            <sz val="9"/>
            <color indexed="81"/>
            <rFont val="Tahoma"/>
            <family val="2"/>
          </rPr>
          <t>'17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0">
      <text>
        <r>
          <rPr>
            <b/>
            <sz val="9"/>
            <color indexed="81"/>
            <rFont val="Tahoma"/>
            <family val="2"/>
          </rPr>
          <t>'18.4.25.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'16.4.19.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34" authorId="0">
      <text>
        <r>
          <rPr>
            <b/>
            <sz val="9"/>
            <color indexed="81"/>
            <rFont val="Tahoma"/>
            <family val="2"/>
          </rPr>
          <t xml:space="preserve">'17.12.31.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35" authorId="0">
      <text>
        <r>
          <rPr>
            <b/>
            <sz val="9"/>
            <color indexed="81"/>
            <rFont val="Tahoma"/>
            <family val="2"/>
          </rPr>
          <t>'16.2.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35" authorId="0">
      <text>
        <r>
          <rPr>
            <b/>
            <sz val="9"/>
            <color indexed="81"/>
            <rFont val="Tahoma"/>
            <family val="2"/>
          </rPr>
          <t>'18.2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 xml:space="preserve">'15.11. </t>
        </r>
        <r>
          <rPr>
            <b/>
            <sz val="9"/>
            <color indexed="81"/>
            <rFont val="돋움"/>
            <family val="3"/>
            <charset val="129"/>
          </rPr>
          <t>발표</t>
        </r>
      </text>
    </comment>
    <comment ref="N38" authorId="0">
      <text>
        <r>
          <rPr>
            <b/>
            <sz val="9"/>
            <color indexed="81"/>
            <rFont val="Tahoma"/>
            <family val="2"/>
          </rPr>
          <t>'16/'17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39" authorId="0">
      <text>
        <r>
          <rPr>
            <b/>
            <sz val="9"/>
            <color indexed="81"/>
            <rFont val="돋움"/>
            <family val="3"/>
            <charset val="129"/>
          </rPr>
          <t>합계는 BC주 유학생 총 인원(British Columbia주는 대학이상 전체 유학생 수치만 제공 / 3,100명)</t>
        </r>
      </text>
    </comment>
    <comment ref="N39" authorId="0">
      <text>
        <r>
          <rPr>
            <b/>
            <sz val="9"/>
            <color indexed="81"/>
            <rFont val="돋움"/>
            <family val="3"/>
            <charset val="129"/>
          </rPr>
          <t>합계는</t>
        </r>
        <r>
          <rPr>
            <b/>
            <sz val="9"/>
            <color indexed="81"/>
            <rFont val="Tahoma"/>
            <family val="2"/>
          </rPr>
          <t xml:space="preserve"> BC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>(British Columbia</t>
        </r>
        <r>
          <rPr>
            <b/>
            <sz val="9"/>
            <color indexed="81"/>
            <rFont val="돋움"/>
            <family val="3"/>
            <charset val="129"/>
          </rPr>
          <t>주는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</t>
        </r>
        <r>
          <rPr>
            <b/>
            <sz val="9"/>
            <color indexed="81"/>
            <rFont val="Tahoma"/>
            <family val="2"/>
          </rPr>
          <t xml:space="preserve"> /</t>
        </r>
        <r>
          <rPr>
            <b/>
            <sz val="9"/>
            <color indexed="81"/>
            <rFont val="돋움"/>
            <family val="3"/>
            <charset val="129"/>
          </rPr>
          <t>대학이상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추산</t>
        </r>
        <r>
          <rPr>
            <b/>
            <sz val="9"/>
            <color indexed="81"/>
            <rFont val="Tahoma"/>
            <family val="2"/>
          </rPr>
          <t xml:space="preserve"> 2,836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N44" authorId="0">
      <text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총인원</t>
        </r>
        <r>
          <rPr>
            <b/>
            <sz val="9"/>
            <color indexed="81"/>
            <rFont val="Tahoma"/>
            <family val="2"/>
          </rPr>
          <t>('16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46" authorId="0">
      <text>
        <r>
          <rPr>
            <b/>
            <sz val="9"/>
            <color indexed="81"/>
            <rFont val="Tahoma"/>
            <family val="2"/>
          </rPr>
          <t>'16.4.28.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46" authorId="0">
      <text>
        <r>
          <rPr>
            <b/>
            <sz val="9"/>
            <color indexed="81"/>
            <rFont val="Tahoma"/>
            <family val="2"/>
          </rPr>
          <t>18.5.7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9" authorId="0">
      <text>
        <r>
          <rPr>
            <b/>
            <sz val="9"/>
            <color indexed="81"/>
            <rFont val="Tahoma"/>
            <family val="2"/>
          </rPr>
          <t>'16.5.1.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51" authorId="0">
      <text>
        <r>
          <rPr>
            <b/>
            <sz val="9"/>
            <color indexed="81"/>
            <rFont val="Tahoma"/>
            <family val="2"/>
          </rPr>
          <t>'18.7.13.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54" authorId="0">
      <text>
        <r>
          <rPr>
            <b/>
            <sz val="9"/>
            <color indexed="81"/>
            <rFont val="Tahoma"/>
            <family val="2"/>
          </rPr>
          <t xml:space="preserve">'18.4.11. </t>
        </r>
        <r>
          <rPr>
            <b/>
            <sz val="9"/>
            <color indexed="81"/>
            <rFont val="돋움"/>
            <family val="3"/>
            <charset val="129"/>
          </rPr>
          <t>기존</t>
        </r>
      </text>
    </comment>
    <comment ref="N57" authorId="0">
      <text>
        <r>
          <rPr>
            <b/>
            <sz val="9"/>
            <color indexed="81"/>
            <rFont val="Tahoma"/>
            <family val="2"/>
          </rPr>
          <t>'18.7.26.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60" authorId="0">
      <text>
        <r>
          <rPr>
            <b/>
            <sz val="9"/>
            <color indexed="81"/>
            <rFont val="Tahoma"/>
            <family val="2"/>
          </rPr>
          <t>'16.9.5.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63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'12.9.1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L63" authorId="0">
      <text>
        <r>
          <rPr>
            <b/>
            <sz val="9"/>
            <color indexed="81"/>
            <rFont val="Tahoma"/>
            <family val="2"/>
          </rPr>
          <t>'16.4.21.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64" authorId="0">
      <text>
        <r>
          <rPr>
            <b/>
            <sz val="9"/>
            <color indexed="81"/>
            <rFont val="Tahoma"/>
            <family val="2"/>
          </rPr>
          <t>'17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65" authorId="0">
      <text>
        <r>
          <rPr>
            <b/>
            <sz val="9"/>
            <color indexed="81"/>
            <rFont val="Tahoma"/>
            <family val="2"/>
          </rPr>
          <t>'16.9.7.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66" authorId="0">
      <text>
        <r>
          <rPr>
            <b/>
            <sz val="9"/>
            <color indexed="81"/>
            <rFont val="Tahoma"/>
            <family val="2"/>
          </rPr>
          <t xml:space="preserve">2016/2017 </t>
        </r>
        <r>
          <rPr>
            <b/>
            <sz val="9"/>
            <color indexed="81"/>
            <rFont val="돋움"/>
            <family val="3"/>
            <charset val="129"/>
          </rPr>
          <t>겨울학기</t>
        </r>
        <r>
          <rPr>
            <b/>
            <sz val="9"/>
            <color indexed="81"/>
            <rFont val="Tahoma"/>
            <family val="2"/>
          </rPr>
          <t xml:space="preserve">(‘16.10~17.2)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N70" authorId="0">
      <text>
        <r>
          <rPr>
            <b/>
            <sz val="9"/>
            <color indexed="81"/>
            <rFont val="Tahoma"/>
            <family val="2"/>
          </rPr>
          <t>'18.5.31.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73" authorId="0">
      <text>
        <r>
          <rPr>
            <b/>
            <sz val="9"/>
            <color indexed="81"/>
            <rFont val="Tahoma"/>
            <family val="2"/>
          </rPr>
          <t xml:space="preserve">18.5.28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7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학생비자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동포자녀는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비포함
</t>
        </r>
      </text>
    </comment>
    <comment ref="N79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0" authorId="0">
      <text>
        <r>
          <rPr>
            <b/>
            <sz val="9"/>
            <color indexed="81"/>
            <rFont val="Tahoma"/>
            <family val="2"/>
          </rPr>
          <t>'14-'15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('14.9.-'15.6.)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통계로</t>
        </r>
        <r>
          <rPr>
            <b/>
            <sz val="9"/>
            <color indexed="81"/>
            <rFont val="Tahoma"/>
            <family val="2"/>
          </rPr>
          <t xml:space="preserve"> 
'15-'16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미집계</t>
        </r>
      </text>
    </comment>
    <comment ref="N80" authorId="0">
      <text>
        <r>
          <rPr>
            <b/>
            <sz val="9"/>
            <color indexed="81"/>
            <rFont val="Tahoma"/>
            <family val="2"/>
          </rPr>
          <t>'17-18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>('17.9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~18.6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G81" authorId="1">
      <text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명이 있는데
작년 취합 과정에서
누락된 듯 함</t>
        </r>
      </text>
    </comment>
    <comment ref="L81" authorId="0">
      <text>
        <r>
          <rPr>
            <b/>
            <sz val="9"/>
            <color indexed="81"/>
            <rFont val="Tahoma"/>
            <family val="2"/>
          </rPr>
          <t>'15.10.31.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83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84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87" authorId="0">
      <text>
        <r>
          <rPr>
            <b/>
            <sz val="9"/>
            <color indexed="81"/>
            <rFont val="Tahoma"/>
            <family val="2"/>
          </rPr>
          <t>2016/8/1 ~ 2017/7/31</t>
        </r>
      </text>
    </comment>
    <comment ref="N88" authorId="0">
      <text>
        <r>
          <rPr>
            <b/>
            <sz val="9"/>
            <color indexed="81"/>
            <rFont val="Tahoma"/>
            <family val="2"/>
          </rPr>
          <t>'18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N95" authorId="0">
      <text>
        <r>
          <rPr>
            <b/>
            <sz val="9"/>
            <color indexed="81"/>
            <rFont val="Tahoma"/>
            <family val="2"/>
          </rPr>
          <t>2016-2017</t>
        </r>
        <r>
          <rPr>
            <b/>
            <sz val="9"/>
            <color indexed="81"/>
            <rFont val="돋움"/>
            <family val="3"/>
            <charset val="129"/>
          </rPr>
          <t>학기기준</t>
        </r>
      </text>
    </comment>
    <comment ref="N98" authorId="0">
      <text>
        <r>
          <rPr>
            <b/>
            <sz val="9"/>
            <color indexed="81"/>
            <rFont val="Tahoma"/>
            <family val="2"/>
          </rPr>
          <t xml:space="preserve"> 2016-2017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9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핀란드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통계청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N113" authorId="0">
      <text>
        <r>
          <rPr>
            <b/>
            <sz val="9"/>
            <color indexed="81"/>
            <rFont val="Tahoma"/>
            <family val="2"/>
          </rPr>
          <t>'18.6.1.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114" authorId="0">
      <text>
        <r>
          <rPr>
            <b/>
            <sz val="9"/>
            <color indexed="81"/>
            <rFont val="Tahoma"/>
            <family val="2"/>
          </rPr>
          <t>'16.9.5.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122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132" authorId="0">
      <text>
        <r>
          <rPr>
            <b/>
            <sz val="9"/>
            <color indexed="81"/>
            <rFont val="Tahoma"/>
            <family val="2"/>
          </rPr>
          <t>'16.9.1.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137" authorId="0">
      <text>
        <r>
          <rPr>
            <b/>
            <sz val="9"/>
            <color indexed="81"/>
            <rFont val="Tahoma"/>
            <family val="2"/>
          </rPr>
          <t xml:space="preserve">'18.8.9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138" authorId="0">
      <text>
        <r>
          <rPr>
            <b/>
            <sz val="9"/>
            <color indexed="81"/>
            <rFont val="Tahoma"/>
            <family val="2"/>
          </rPr>
          <t>'18.9.1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L150" authorId="0">
      <text>
        <r>
          <rPr>
            <b/>
            <sz val="9"/>
            <color indexed="81"/>
            <rFont val="Tahoma"/>
            <family val="2"/>
          </rPr>
          <t>'16.4.21.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N150" authorId="0">
      <text>
        <r>
          <rPr>
            <b/>
            <sz val="9"/>
            <color indexed="81"/>
            <rFont val="Tahoma"/>
            <family val="2"/>
          </rPr>
          <t>'18.4.26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</commentList>
</comments>
</file>

<file path=xl/comments2.xml><?xml version="1.0" encoding="utf-8"?>
<comments xmlns="http://schemas.openxmlformats.org/spreadsheetml/2006/main">
  <authors>
    <author>moe</author>
  </authors>
  <commentList>
    <comment ref="I5" authorId="0">
      <text>
        <r>
          <rPr>
            <b/>
            <sz val="9"/>
            <color indexed="81"/>
            <rFont val="Tahoma"/>
            <family val="2"/>
          </rPr>
          <t>18.9.10.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'17.8</t>
        </r>
        <r>
          <rPr>
            <b/>
            <sz val="9"/>
            <color indexed="81"/>
            <rFont val="돋움"/>
            <family val="3"/>
            <charset val="129"/>
          </rPr>
          <t>월기준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 xml:space="preserve">'18.4.27.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'17.12.31.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'18.4.27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'18.8.28.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'18.10.31.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하노이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국립대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7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E17" authorId="0">
      <text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대학원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'17.5.1.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'17.12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'18.10.19.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28" authorId="0">
      <text>
        <r>
          <rPr>
            <b/>
            <sz val="9"/>
            <color indexed="81"/>
            <rFont val="Tahoma"/>
            <family val="2"/>
          </rPr>
          <t>'17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0" authorId="0">
      <text>
        <r>
          <rPr>
            <b/>
            <sz val="9"/>
            <color indexed="81"/>
            <rFont val="Tahoma"/>
            <family val="2"/>
          </rPr>
          <t>'18.4.25.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33" authorId="0">
      <text>
        <r>
          <rPr>
            <b/>
            <sz val="9"/>
            <color indexed="81"/>
            <rFont val="Tahoma"/>
            <family val="2"/>
          </rPr>
          <t xml:space="preserve">'17.12.31.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'18.2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'16/'17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D38" authorId="0">
      <text>
        <r>
          <rPr>
            <b/>
            <sz val="9"/>
            <color indexed="81"/>
            <rFont val="돋움"/>
            <family val="3"/>
            <charset val="129"/>
          </rPr>
          <t>온타리오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매니토바주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총인원</t>
        </r>
        <r>
          <rPr>
            <b/>
            <sz val="9"/>
            <color indexed="81"/>
            <rFont val="Tahoma"/>
            <family val="2"/>
          </rPr>
          <t>(10,425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어학연수에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I38" authorId="0">
      <text>
        <r>
          <rPr>
            <b/>
            <sz val="9"/>
            <color indexed="81"/>
            <rFont val="돋움"/>
            <family val="3"/>
            <charset val="129"/>
          </rPr>
          <t>합계는</t>
        </r>
        <r>
          <rPr>
            <b/>
            <sz val="9"/>
            <color indexed="81"/>
            <rFont val="Tahoma"/>
            <family val="2"/>
          </rPr>
          <t xml:space="preserve"> BC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>(British Columbia</t>
        </r>
        <r>
          <rPr>
            <b/>
            <sz val="9"/>
            <color indexed="81"/>
            <rFont val="돋움"/>
            <family val="3"/>
            <charset val="129"/>
          </rPr>
          <t>주는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</t>
        </r>
        <r>
          <rPr>
            <b/>
            <sz val="9"/>
            <color indexed="81"/>
            <rFont val="Tahoma"/>
            <family val="2"/>
          </rPr>
          <t xml:space="preserve"> /</t>
        </r>
        <r>
          <rPr>
            <b/>
            <sz val="9"/>
            <color indexed="81"/>
            <rFont val="돋움"/>
            <family val="3"/>
            <charset val="129"/>
          </rPr>
          <t>대학이상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추산</t>
        </r>
        <r>
          <rPr>
            <b/>
            <sz val="9"/>
            <color indexed="81"/>
            <rFont val="Tahoma"/>
            <family val="2"/>
          </rPr>
          <t xml:space="preserve"> 2,836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44" authorId="0">
      <text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총인원만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제공</t>
        </r>
      </text>
    </comment>
    <comment ref="I44" authorId="0">
      <text>
        <r>
          <rPr>
            <b/>
            <sz val="9"/>
            <color indexed="81"/>
            <rFont val="돋움"/>
            <family val="3"/>
            <charset val="129"/>
          </rPr>
          <t>유학생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총인원</t>
        </r>
        <r>
          <rPr>
            <b/>
            <sz val="9"/>
            <color indexed="81"/>
            <rFont val="Tahoma"/>
            <family val="2"/>
          </rPr>
          <t>('16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I46" authorId="0">
      <text>
        <r>
          <rPr>
            <b/>
            <sz val="9"/>
            <color indexed="81"/>
            <rFont val="Tahoma"/>
            <family val="2"/>
          </rPr>
          <t>'18.5.7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2" authorId="0">
      <text>
        <r>
          <rPr>
            <b/>
            <sz val="9"/>
            <color indexed="81"/>
            <rFont val="Tahoma"/>
            <family val="2"/>
          </rPr>
          <t>'18.7.13.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55" authorId="0">
      <text>
        <r>
          <rPr>
            <b/>
            <sz val="9"/>
            <color indexed="81"/>
            <rFont val="Tahoma"/>
            <family val="2"/>
          </rPr>
          <t xml:space="preserve">'18.4.11. </t>
        </r>
        <r>
          <rPr>
            <b/>
            <sz val="9"/>
            <color indexed="81"/>
            <rFont val="돋움"/>
            <family val="3"/>
            <charset val="129"/>
          </rPr>
          <t>기존</t>
        </r>
      </text>
    </comment>
    <comment ref="I58" authorId="0">
      <text>
        <r>
          <rPr>
            <b/>
            <sz val="9"/>
            <color indexed="81"/>
            <rFont val="Tahoma"/>
            <family val="2"/>
          </rPr>
          <t>'18.7.26.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H64" author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어학연수와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정규학위과정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비학위과정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교환학생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네덜란드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방문자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수임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  <comment ref="I65" authorId="0">
      <text>
        <r>
          <rPr>
            <b/>
            <sz val="9"/>
            <color indexed="81"/>
            <rFont val="Tahoma"/>
            <family val="2"/>
          </rPr>
          <t>'17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F67" authorId="0">
      <text>
        <r>
          <rPr>
            <b/>
            <sz val="9"/>
            <color indexed="81"/>
            <rFont val="돋움"/>
            <family val="3"/>
            <charset val="129"/>
          </rPr>
          <t>대학고유학위포함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7" authorId="0">
      <text>
        <r>
          <rPr>
            <b/>
            <sz val="9"/>
            <color indexed="81"/>
            <rFont val="Tahoma"/>
            <family val="2"/>
          </rPr>
          <t xml:space="preserve">2016/2017 </t>
        </r>
        <r>
          <rPr>
            <b/>
            <sz val="9"/>
            <color indexed="81"/>
            <rFont val="돋움"/>
            <family val="3"/>
            <charset val="129"/>
          </rPr>
          <t>겨울학기</t>
        </r>
        <r>
          <rPr>
            <b/>
            <sz val="9"/>
            <color indexed="81"/>
            <rFont val="Tahoma"/>
            <family val="2"/>
          </rPr>
          <t xml:space="preserve">(‘16.10~17.2)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I71" authorId="0">
      <text>
        <r>
          <rPr>
            <b/>
            <sz val="9"/>
            <color indexed="81"/>
            <rFont val="Tahoma"/>
            <family val="2"/>
          </rPr>
          <t>'18.5.31.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74" authorId="0">
      <text>
        <r>
          <rPr>
            <b/>
            <sz val="9"/>
            <color indexed="81"/>
            <rFont val="Tahoma"/>
            <family val="2"/>
          </rPr>
          <t xml:space="preserve">18.5.28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E80" authorId="0">
      <text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 xml:space="preserve"> + </t>
        </r>
        <r>
          <rPr>
            <b/>
            <sz val="9"/>
            <color indexed="81"/>
            <rFont val="돋움"/>
            <family val="3"/>
            <charset val="129"/>
          </rPr>
          <t>대학원</t>
        </r>
      </text>
    </comment>
    <comment ref="I81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2" authorId="0">
      <text>
        <r>
          <rPr>
            <b/>
            <sz val="9"/>
            <color indexed="81"/>
            <rFont val="Tahoma"/>
            <family val="2"/>
          </rPr>
          <t>'17-18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>('17.9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~18.6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85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86" authorId="0">
      <text>
        <r>
          <rPr>
            <b/>
            <sz val="9"/>
            <color indexed="81"/>
            <rFont val="Tahoma"/>
            <family val="2"/>
          </rPr>
          <t>2017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89" authorId="0">
      <text>
        <r>
          <rPr>
            <b/>
            <sz val="9"/>
            <color indexed="81"/>
            <rFont val="Tahoma"/>
            <family val="2"/>
          </rPr>
          <t>2016/8/1 ~ 2017/7/31</t>
        </r>
      </text>
    </comment>
    <comment ref="I90" authorId="0">
      <text>
        <r>
          <rPr>
            <b/>
            <sz val="9"/>
            <color indexed="81"/>
            <rFont val="Tahoma"/>
            <family val="2"/>
          </rPr>
          <t>'18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I97" authorId="0">
      <text>
        <r>
          <rPr>
            <b/>
            <sz val="9"/>
            <color indexed="81"/>
            <rFont val="Tahoma"/>
            <family val="2"/>
          </rPr>
          <t>2016-2017</t>
        </r>
        <r>
          <rPr>
            <b/>
            <sz val="9"/>
            <color indexed="81"/>
            <rFont val="돋움"/>
            <family val="3"/>
            <charset val="129"/>
          </rPr>
          <t>학기기준</t>
        </r>
      </text>
    </comment>
    <comment ref="I100" authorId="0">
      <text>
        <r>
          <rPr>
            <b/>
            <sz val="9"/>
            <color indexed="81"/>
            <rFont val="Tahoma"/>
            <family val="2"/>
          </rPr>
          <t xml:space="preserve"> 2016-2017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1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14" authorId="0">
      <text>
        <r>
          <rPr>
            <b/>
            <sz val="9"/>
            <color indexed="81"/>
            <rFont val="Tahoma"/>
            <family val="2"/>
          </rPr>
          <t>'18.6.1.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23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38" authorId="0">
      <text>
        <r>
          <rPr>
            <b/>
            <sz val="9"/>
            <color indexed="81"/>
            <rFont val="Tahoma"/>
            <family val="2"/>
          </rPr>
          <t xml:space="preserve">'18.8.9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39" authorId="0">
      <text>
        <r>
          <rPr>
            <b/>
            <sz val="9"/>
            <color indexed="81"/>
            <rFont val="Tahoma"/>
            <family val="2"/>
          </rPr>
          <t>'18.9.1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I149" authorId="0">
      <text>
        <r>
          <rPr>
            <b/>
            <sz val="9"/>
            <color indexed="81"/>
            <rFont val="Tahoma"/>
            <family val="2"/>
          </rPr>
          <t>'18.4.26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<sst xmlns="http://schemas.openxmlformats.org/spreadsheetml/2006/main" count="395" uniqueCount="332">
  <si>
    <t>지역</t>
    <phoneticPr fontId="2" type="noConversion"/>
  </si>
  <si>
    <t>국  가</t>
  </si>
  <si>
    <t>학 위 과 정</t>
  </si>
  <si>
    <t>어학연수</t>
  </si>
  <si>
    <t>합  계</t>
  </si>
  <si>
    <t>소계</t>
  </si>
  <si>
    <t>뉴질랜드</t>
  </si>
  <si>
    <t>라오스</t>
  </si>
  <si>
    <t>말레이시아</t>
  </si>
  <si>
    <t>방글라데시</t>
  </si>
  <si>
    <t>베트남</t>
  </si>
  <si>
    <t>브루나이</t>
  </si>
  <si>
    <t>스리랑카</t>
  </si>
  <si>
    <t>싱가포르</t>
  </si>
  <si>
    <t>인도</t>
  </si>
  <si>
    <t>인도네시아</t>
  </si>
  <si>
    <t>일본</t>
  </si>
  <si>
    <t>중국</t>
  </si>
  <si>
    <t>캄보디아</t>
  </si>
  <si>
    <t>파키스탄</t>
  </si>
  <si>
    <t>캐나다</t>
  </si>
  <si>
    <t>과테말라</t>
  </si>
  <si>
    <t>멕시코</t>
  </si>
  <si>
    <t>볼리비아</t>
  </si>
  <si>
    <t>브라질</t>
  </si>
  <si>
    <t>아르헨티나</t>
  </si>
  <si>
    <t>엘살바도르</t>
  </si>
  <si>
    <t>우루과이</t>
  </si>
  <si>
    <t>자메이카</t>
    <phoneticPr fontId="2" type="noConversion"/>
  </si>
  <si>
    <t>칠레</t>
  </si>
  <si>
    <t>코스타리카</t>
  </si>
  <si>
    <t>콜롬비아</t>
  </si>
  <si>
    <t>파나마</t>
  </si>
  <si>
    <t>파라과이</t>
  </si>
  <si>
    <t>그리스</t>
  </si>
  <si>
    <t>노르웨이</t>
  </si>
  <si>
    <t>독일</t>
  </si>
  <si>
    <t>러시아</t>
  </si>
  <si>
    <t>루마니아</t>
  </si>
  <si>
    <t>리투아니아</t>
  </si>
  <si>
    <t>벨라루스</t>
    <phoneticPr fontId="2" type="noConversion"/>
  </si>
  <si>
    <t>불가리아</t>
  </si>
  <si>
    <t>스웨덴</t>
  </si>
  <si>
    <t>스위스</t>
  </si>
  <si>
    <t>스페인</t>
  </si>
  <si>
    <t>슬로바키아</t>
  </si>
  <si>
    <t>아이슬랜드</t>
  </si>
  <si>
    <t>아일랜드</t>
  </si>
  <si>
    <t>아제르바이잔</t>
    <phoneticPr fontId="2" type="noConversion"/>
  </si>
  <si>
    <t>영국</t>
  </si>
  <si>
    <t>오스트리아</t>
  </si>
  <si>
    <t>우크라이나</t>
  </si>
  <si>
    <t>이탈리아</t>
  </si>
  <si>
    <t>크로아티아</t>
  </si>
  <si>
    <t>폴란드</t>
  </si>
  <si>
    <t>프랑스</t>
  </si>
  <si>
    <t>헝가리</t>
  </si>
  <si>
    <t>레바논</t>
  </si>
  <si>
    <t>리비아</t>
  </si>
  <si>
    <t>사우디아라비아</t>
  </si>
  <si>
    <t>수단</t>
  </si>
  <si>
    <t>시리아</t>
  </si>
  <si>
    <t>아랍에미리트</t>
  </si>
  <si>
    <t>알제리</t>
  </si>
  <si>
    <t>요르단</t>
  </si>
  <si>
    <t>이란</t>
  </si>
  <si>
    <t>이스라엘</t>
  </si>
  <si>
    <t>이집트</t>
  </si>
  <si>
    <t>카타르</t>
  </si>
  <si>
    <t>쿠웨이트</t>
  </si>
  <si>
    <t>가나</t>
  </si>
  <si>
    <t>가봉</t>
  </si>
  <si>
    <t>세네갈</t>
  </si>
  <si>
    <t>짐바브웨</t>
  </si>
  <si>
    <t>케냐</t>
  </si>
  <si>
    <t>탄자니아</t>
  </si>
  <si>
    <t>기타연수</t>
    <phoneticPr fontId="1" type="noConversion"/>
  </si>
  <si>
    <t>* 예비학부는 어학연수에 포함</t>
    <phoneticPr fontId="1" type="noConversion"/>
  </si>
  <si>
    <t>지역</t>
  </si>
  <si>
    <t>국가</t>
  </si>
  <si>
    <t>네팔</t>
  </si>
  <si>
    <t>대만</t>
    <phoneticPr fontId="2" type="noConversion"/>
  </si>
  <si>
    <t>동티모르</t>
    <phoneticPr fontId="2" type="noConversion"/>
  </si>
  <si>
    <t>몽골</t>
    <phoneticPr fontId="2" type="noConversion"/>
  </si>
  <si>
    <t xml:space="preserve">미얀마 </t>
  </si>
  <si>
    <t>태국</t>
  </si>
  <si>
    <t>피지</t>
    <phoneticPr fontId="2" type="noConversion"/>
  </si>
  <si>
    <t>북미</t>
    <phoneticPr fontId="2" type="noConversion"/>
  </si>
  <si>
    <t>괌,북마리아나연방</t>
    <phoneticPr fontId="2" type="noConversion"/>
  </si>
  <si>
    <t>미국</t>
  </si>
  <si>
    <t>중남미</t>
    <phoneticPr fontId="2" type="noConversion"/>
  </si>
  <si>
    <t>니카라과</t>
    <phoneticPr fontId="2" type="noConversion"/>
  </si>
  <si>
    <t>베네수엘라</t>
    <phoneticPr fontId="2" type="noConversion"/>
  </si>
  <si>
    <t>에콰도르</t>
    <phoneticPr fontId="2" type="noConversion"/>
  </si>
  <si>
    <t>온두라스</t>
    <phoneticPr fontId="2" type="noConversion"/>
  </si>
  <si>
    <t>-</t>
    <phoneticPr fontId="2" type="noConversion"/>
  </si>
  <si>
    <t>페루</t>
  </si>
  <si>
    <t>덴마크</t>
  </si>
  <si>
    <t>독일</t>
    <phoneticPr fontId="2" type="noConversion"/>
  </si>
  <si>
    <t>몰도바</t>
    <phoneticPr fontId="2" type="noConversion"/>
  </si>
  <si>
    <t>슬로베니아</t>
    <phoneticPr fontId="2" type="noConversion"/>
  </si>
  <si>
    <t>에스토니아</t>
    <phoneticPr fontId="2" type="noConversion"/>
  </si>
  <si>
    <t>우즈베키스탄</t>
  </si>
  <si>
    <t>체코</t>
  </si>
  <si>
    <t>코소보</t>
    <phoneticPr fontId="2" type="noConversion"/>
  </si>
  <si>
    <t>크로아티아</t>
    <phoneticPr fontId="2" type="noConversion"/>
  </si>
  <si>
    <t>타지키스탄</t>
    <phoneticPr fontId="2" type="noConversion"/>
  </si>
  <si>
    <t>터키</t>
  </si>
  <si>
    <t>포르투갈</t>
    <phoneticPr fontId="2" type="noConversion"/>
  </si>
  <si>
    <t>핀란드</t>
  </si>
  <si>
    <t>모로코</t>
  </si>
  <si>
    <t>아랍에미리트</t>
    <phoneticPr fontId="2" type="noConversion"/>
  </si>
  <si>
    <t>오만</t>
    <phoneticPr fontId="2" type="noConversion"/>
  </si>
  <si>
    <t>아프리카</t>
    <phoneticPr fontId="2" type="noConversion"/>
  </si>
  <si>
    <t>나이지리아</t>
    <phoneticPr fontId="2" type="noConversion"/>
  </si>
  <si>
    <t>남아프리카 공화국</t>
  </si>
  <si>
    <t>니제르</t>
    <phoneticPr fontId="2" type="noConversion"/>
  </si>
  <si>
    <t>총  계</t>
  </si>
  <si>
    <t>2012년</t>
  </si>
  <si>
    <t xml:space="preserve"> 1. 총괄</t>
    <phoneticPr fontId="2" type="noConversion"/>
  </si>
  <si>
    <t xml:space="preserve">    가.  연도별 유학생수</t>
    <phoneticPr fontId="2" type="noConversion"/>
  </si>
  <si>
    <t>학위과정</t>
    <phoneticPr fontId="2" type="noConversion"/>
  </si>
  <si>
    <t>(대학 이상)</t>
    <phoneticPr fontId="1" type="noConversion"/>
  </si>
  <si>
    <t>연도</t>
    <phoneticPr fontId="2" type="noConversion"/>
  </si>
  <si>
    <t>2008년도</t>
    <phoneticPr fontId="2" type="noConversion"/>
  </si>
  <si>
    <t>2009년도</t>
    <phoneticPr fontId="2" type="noConversion"/>
  </si>
  <si>
    <t>2010년도</t>
    <phoneticPr fontId="2" type="noConversion"/>
  </si>
  <si>
    <t>2011년도</t>
    <phoneticPr fontId="2" type="noConversion"/>
  </si>
  <si>
    <t>2012년도</t>
    <phoneticPr fontId="2" type="noConversion"/>
  </si>
  <si>
    <t>유학생수</t>
    <phoneticPr fontId="2" type="noConversion"/>
  </si>
  <si>
    <t xml:space="preserve">    나.  지역별 유학생수</t>
    <phoneticPr fontId="2" type="noConversion"/>
  </si>
  <si>
    <t>지역</t>
    <phoneticPr fontId="2" type="noConversion"/>
  </si>
  <si>
    <t>대학원</t>
    <phoneticPr fontId="2" type="noConversion"/>
  </si>
  <si>
    <t>대학</t>
    <phoneticPr fontId="2" type="noConversion"/>
  </si>
  <si>
    <t>소계</t>
    <phoneticPr fontId="2" type="noConversion"/>
  </si>
  <si>
    <t>어학연수</t>
    <phoneticPr fontId="2" type="noConversion"/>
  </si>
  <si>
    <t>기타연수</t>
    <phoneticPr fontId="2" type="noConversion"/>
  </si>
  <si>
    <t>합계</t>
    <phoneticPr fontId="2" type="noConversion"/>
  </si>
  <si>
    <t>북미</t>
    <phoneticPr fontId="2" type="noConversion"/>
  </si>
  <si>
    <t>중남미</t>
    <phoneticPr fontId="2" type="noConversion"/>
  </si>
  <si>
    <t>유럽</t>
    <phoneticPr fontId="2" type="noConversion"/>
  </si>
  <si>
    <t>중동</t>
    <phoneticPr fontId="2" type="noConversion"/>
  </si>
  <si>
    <t>아프리카</t>
    <phoneticPr fontId="2" type="noConversion"/>
  </si>
  <si>
    <t xml:space="preserve">    다.  주요 국가별 현황</t>
    <phoneticPr fontId="2" type="noConversion"/>
  </si>
  <si>
    <t>미국</t>
    <phoneticPr fontId="2" type="noConversion"/>
  </si>
  <si>
    <t>중국</t>
    <phoneticPr fontId="2" type="noConversion"/>
  </si>
  <si>
    <t>영국</t>
    <phoneticPr fontId="2" type="noConversion"/>
  </si>
  <si>
    <t>호주</t>
    <phoneticPr fontId="2" type="noConversion"/>
  </si>
  <si>
    <t>일본</t>
    <phoneticPr fontId="2" type="noConversion"/>
  </si>
  <si>
    <t>캐나다</t>
    <phoneticPr fontId="2" type="noConversion"/>
  </si>
  <si>
    <t>뉴질랜드</t>
    <phoneticPr fontId="2" type="noConversion"/>
  </si>
  <si>
    <t>필리핀</t>
    <phoneticPr fontId="2" type="noConversion"/>
  </si>
  <si>
    <t>기타</t>
    <phoneticPr fontId="2" type="noConversion"/>
  </si>
  <si>
    <t>계</t>
    <phoneticPr fontId="2" type="noConversion"/>
  </si>
  <si>
    <t>비율(%)</t>
    <phoneticPr fontId="2" type="noConversion"/>
  </si>
  <si>
    <t>* 기타연수 : 교환학생, 단기연수생, 진수생, 비학위 포함</t>
    <phoneticPr fontId="1" type="noConversion"/>
  </si>
  <si>
    <t>2013년도</t>
    <phoneticPr fontId="2" type="noConversion"/>
  </si>
  <si>
    <t>2014년</t>
  </si>
  <si>
    <t>비율(%)</t>
  </si>
  <si>
    <t>(매년 4.1 기준, 단위 : 명)</t>
    <phoneticPr fontId="2" type="noConversion"/>
  </si>
  <si>
    <t>아시아·오세아니아</t>
    <phoneticPr fontId="2" type="noConversion"/>
  </si>
  <si>
    <t>네팔</t>
    <phoneticPr fontId="2" type="noConversion"/>
  </si>
  <si>
    <t>우즈베키스탄</t>
    <phoneticPr fontId="2" type="noConversion"/>
  </si>
  <si>
    <t>태국</t>
    <phoneticPr fontId="2" type="noConversion"/>
  </si>
  <si>
    <t>도미니카공화국</t>
    <phoneticPr fontId="1" type="noConversion"/>
  </si>
  <si>
    <t>자메이카</t>
    <phoneticPr fontId="2" type="noConversion"/>
  </si>
  <si>
    <t>페루</t>
    <phoneticPr fontId="2" type="noConversion"/>
  </si>
  <si>
    <t>유럽</t>
    <phoneticPr fontId="1" type="noConversion"/>
  </si>
  <si>
    <t>중동</t>
    <phoneticPr fontId="2" type="noConversion"/>
  </si>
  <si>
    <t>예멘</t>
    <phoneticPr fontId="2" type="noConversion"/>
  </si>
  <si>
    <t>기니</t>
    <phoneticPr fontId="1" type="noConversion"/>
  </si>
  <si>
    <t>르완다</t>
    <phoneticPr fontId="1" type="noConversion"/>
  </si>
  <si>
    <t>부르키나파소</t>
    <phoneticPr fontId="2" type="noConversion"/>
  </si>
  <si>
    <t>알제리</t>
    <phoneticPr fontId="1" type="noConversion"/>
  </si>
  <si>
    <t>콩고공화국</t>
    <phoneticPr fontId="1" type="noConversion"/>
  </si>
  <si>
    <t>2014년도</t>
    <phoneticPr fontId="2" type="noConversion"/>
  </si>
  <si>
    <t>팔레스타인</t>
    <phoneticPr fontId="1" type="noConversion"/>
  </si>
  <si>
    <t>조지아</t>
    <phoneticPr fontId="1" type="noConversion"/>
  </si>
  <si>
    <t>2. 연도별 한국인 유학생 현황</t>
    <phoneticPr fontId="2" type="noConversion"/>
  </si>
  <si>
    <t>(매년 4.1 기준, 단위 : 명)</t>
    <phoneticPr fontId="1" type="noConversion"/>
  </si>
  <si>
    <t>2008년</t>
    <phoneticPr fontId="2" type="noConversion"/>
  </si>
  <si>
    <t>2009년</t>
    <phoneticPr fontId="2" type="noConversion"/>
  </si>
  <si>
    <t>2010년</t>
    <phoneticPr fontId="2" type="noConversion"/>
  </si>
  <si>
    <t>2011년</t>
    <phoneticPr fontId="2" type="noConversion"/>
  </si>
  <si>
    <t>2013년</t>
    <phoneticPr fontId="1" type="noConversion"/>
  </si>
  <si>
    <t>2015년</t>
    <phoneticPr fontId="1" type="noConversion"/>
  </si>
  <si>
    <r>
      <t>아시아</t>
    </r>
    <r>
      <rPr>
        <b/>
        <sz val="11"/>
        <rFont val="맑은 고딕"/>
        <family val="3"/>
        <charset val="129"/>
      </rPr>
      <t>·오세아니아</t>
    </r>
    <phoneticPr fontId="2" type="noConversion"/>
  </si>
  <si>
    <t>바누아투</t>
    <phoneticPr fontId="1" type="noConversion"/>
  </si>
  <si>
    <t>솔로몬제도</t>
    <phoneticPr fontId="1" type="noConversion"/>
  </si>
  <si>
    <t>투르크메니스탄</t>
    <phoneticPr fontId="2" type="noConversion"/>
  </si>
  <si>
    <t>파푸아뉴기니</t>
    <phoneticPr fontId="2" type="noConversion"/>
  </si>
  <si>
    <t>호주</t>
    <phoneticPr fontId="2" type="noConversion"/>
  </si>
  <si>
    <t>유럽</t>
    <phoneticPr fontId="1" type="noConversion"/>
  </si>
  <si>
    <t>네덜란드</t>
    <phoneticPr fontId="1" type="noConversion"/>
  </si>
  <si>
    <t>라트비아</t>
    <phoneticPr fontId="1" type="noConversion"/>
  </si>
  <si>
    <t>룩셈부르크</t>
    <phoneticPr fontId="2" type="noConversion"/>
  </si>
  <si>
    <t>벨기에</t>
    <phoneticPr fontId="2" type="noConversion"/>
  </si>
  <si>
    <t>사이프러스</t>
    <phoneticPr fontId="1" type="noConversion"/>
  </si>
  <si>
    <t>조지아</t>
    <phoneticPr fontId="1" type="noConversion"/>
  </si>
  <si>
    <t>중동</t>
    <phoneticPr fontId="2" type="noConversion"/>
  </si>
  <si>
    <t>바레인</t>
    <phoneticPr fontId="1" type="noConversion"/>
  </si>
  <si>
    <t>아프가니스탄</t>
    <phoneticPr fontId="2" type="noConversion"/>
  </si>
  <si>
    <t>예멘</t>
    <phoneticPr fontId="2" type="noConversion"/>
  </si>
  <si>
    <t>팔레스타인</t>
    <phoneticPr fontId="1" type="noConversion"/>
  </si>
  <si>
    <t>소계</t>
    <phoneticPr fontId="2" type="noConversion"/>
  </si>
  <si>
    <t>기니</t>
    <phoneticPr fontId="1" type="noConversion"/>
  </si>
  <si>
    <t>라이베리아</t>
    <phoneticPr fontId="2" type="noConversion"/>
  </si>
  <si>
    <t>르완다</t>
    <phoneticPr fontId="2" type="noConversion"/>
  </si>
  <si>
    <t>-</t>
    <phoneticPr fontId="1" type="noConversion"/>
  </si>
  <si>
    <t>말라위</t>
    <phoneticPr fontId="2" type="noConversion"/>
  </si>
  <si>
    <t>모잠비크</t>
    <phoneticPr fontId="2" type="noConversion"/>
  </si>
  <si>
    <t>부르키나파소</t>
    <phoneticPr fontId="2" type="noConversion"/>
  </si>
  <si>
    <t>시에라리온</t>
    <phoneticPr fontId="1" type="noConversion"/>
  </si>
  <si>
    <t>상투메프린시페</t>
    <phoneticPr fontId="1" type="noConversion"/>
  </si>
  <si>
    <t>앙골라</t>
    <phoneticPr fontId="2" type="noConversion"/>
  </si>
  <si>
    <t>에티오피아</t>
    <phoneticPr fontId="2" type="noConversion"/>
  </si>
  <si>
    <t>우간다</t>
    <phoneticPr fontId="1" type="noConversion"/>
  </si>
  <si>
    <t>잠비아</t>
    <phoneticPr fontId="2" type="noConversion"/>
  </si>
  <si>
    <t>적도기니</t>
    <phoneticPr fontId="1" type="noConversion"/>
  </si>
  <si>
    <t>중앙아프리카공화국</t>
    <phoneticPr fontId="1" type="noConversion"/>
  </si>
  <si>
    <t>카메룬</t>
    <phoneticPr fontId="2" type="noConversion"/>
  </si>
  <si>
    <t>코트디부아르</t>
    <phoneticPr fontId="2" type="noConversion"/>
  </si>
  <si>
    <t>콩고민주공화국</t>
    <phoneticPr fontId="1" type="noConversion"/>
  </si>
  <si>
    <t>토고</t>
    <phoneticPr fontId="1" type="noConversion"/>
  </si>
  <si>
    <t>튀니지</t>
    <phoneticPr fontId="2" type="noConversion"/>
  </si>
  <si>
    <t xml:space="preserve">* 2011. 4. 1 기준 카자흐스탄 내 한국인 유학생 수는 추정치임 </t>
    <phoneticPr fontId="2" type="noConversion"/>
  </si>
  <si>
    <t>2016년</t>
    <phoneticPr fontId="1" type="noConversion"/>
  </si>
  <si>
    <t>2015년</t>
    <phoneticPr fontId="2" type="noConversion"/>
  </si>
  <si>
    <t>2017년</t>
    <phoneticPr fontId="1" type="noConversion"/>
  </si>
  <si>
    <t>2016년</t>
    <phoneticPr fontId="2" type="noConversion"/>
  </si>
  <si>
    <t>그레나다</t>
    <phoneticPr fontId="1" type="noConversion"/>
  </si>
  <si>
    <t>키르기스스탄</t>
    <phoneticPr fontId="2" type="noConversion"/>
  </si>
  <si>
    <t>마다가스카르</t>
    <phoneticPr fontId="1" type="noConversion"/>
  </si>
  <si>
    <t>세르비아</t>
    <phoneticPr fontId="1" type="noConversion"/>
  </si>
  <si>
    <t xml:space="preserve">* 주 1) 대학원 및 대학 총 유학생 수를 제공한 국가로, 대학 인원에 표시 </t>
    <phoneticPr fontId="1" type="noConversion"/>
  </si>
  <si>
    <t>* 주 2) 총 한국인 유학생 수만 제공한 국가로, 어학연수 인원에 표시</t>
    <phoneticPr fontId="1" type="noConversion"/>
  </si>
  <si>
    <t>스웨덴 1)</t>
    <phoneticPr fontId="1" type="noConversion"/>
  </si>
  <si>
    <t>* 주 3) 어학연수 및 기타연수 총 유학생 수를 제공한 국가로, 기타연수 인원에 표시</t>
    <phoneticPr fontId="1" type="noConversion"/>
  </si>
  <si>
    <t>총 계</t>
    <phoneticPr fontId="1" type="noConversion"/>
  </si>
  <si>
    <t>가나</t>
    <phoneticPr fontId="1" type="noConversion"/>
  </si>
  <si>
    <t>나이지리아</t>
    <phoneticPr fontId="1" type="noConversion"/>
  </si>
  <si>
    <t>라이베리아</t>
    <phoneticPr fontId="1" type="noConversion"/>
  </si>
  <si>
    <t>리비아</t>
    <phoneticPr fontId="1" type="noConversion"/>
  </si>
  <si>
    <t>네델란드</t>
  </si>
  <si>
    <t>라트비아</t>
  </si>
  <si>
    <t>룩셈부르크</t>
  </si>
  <si>
    <t>몰도바</t>
  </si>
  <si>
    <t>바레인</t>
  </si>
  <si>
    <t>벨기에</t>
  </si>
  <si>
    <t>벨라루스</t>
  </si>
  <si>
    <t>사이프러스(키프로스)</t>
  </si>
  <si>
    <t>세르비아</t>
  </si>
  <si>
    <t>슬로베니아</t>
  </si>
  <si>
    <t>아이슬란드</t>
  </si>
  <si>
    <t>아제르바이잔</t>
  </si>
  <si>
    <t>알바니아</t>
  </si>
  <si>
    <t>에스토니아</t>
  </si>
  <si>
    <t>오만</t>
  </si>
  <si>
    <t>코소보</t>
  </si>
  <si>
    <t>포르투갈</t>
  </si>
  <si>
    <t>이란</t>
    <phoneticPr fontId="1" type="noConversion"/>
  </si>
  <si>
    <t>프랑스</t>
    <phoneticPr fontId="1" type="noConversion"/>
  </si>
  <si>
    <t>대학</t>
    <phoneticPr fontId="1" type="noConversion"/>
  </si>
  <si>
    <t>대학원</t>
    <phoneticPr fontId="1" type="noConversion"/>
  </si>
  <si>
    <t>(2018.4.1 기준, 단위 ; 명)</t>
    <phoneticPr fontId="2" type="noConversion"/>
  </si>
  <si>
    <t>라오스</t>
    <phoneticPr fontId="2" type="noConversion"/>
  </si>
  <si>
    <t>몽골</t>
    <phoneticPr fontId="2" type="noConversion"/>
  </si>
  <si>
    <t>방글라데시</t>
    <phoneticPr fontId="2" type="noConversion"/>
  </si>
  <si>
    <t>미얀마</t>
    <phoneticPr fontId="2" type="noConversion"/>
  </si>
  <si>
    <t>브루나이</t>
    <phoneticPr fontId="2" type="noConversion"/>
  </si>
  <si>
    <t>스리랑카</t>
    <phoneticPr fontId="2" type="noConversion"/>
  </si>
  <si>
    <t>인도</t>
    <phoneticPr fontId="2" type="noConversion"/>
  </si>
  <si>
    <t>인도네시아</t>
    <phoneticPr fontId="2" type="noConversion"/>
  </si>
  <si>
    <t>홍콩,마카오</t>
    <phoneticPr fontId="2" type="noConversion"/>
  </si>
  <si>
    <t>카자흐스탄</t>
    <phoneticPr fontId="2" type="noConversion"/>
  </si>
  <si>
    <t>타지키스탄</t>
    <phoneticPr fontId="2" type="noConversion"/>
  </si>
  <si>
    <t>투르크메니스탄</t>
    <phoneticPr fontId="2" type="noConversion"/>
  </si>
  <si>
    <t>파키스탄</t>
    <phoneticPr fontId="2" type="noConversion"/>
  </si>
  <si>
    <t>괌. 북마리아나 연방</t>
    <phoneticPr fontId="2" type="noConversion"/>
  </si>
  <si>
    <t>캐나다 2)</t>
    <phoneticPr fontId="2" type="noConversion"/>
  </si>
  <si>
    <t>가이아나</t>
    <phoneticPr fontId="2" type="noConversion"/>
  </si>
  <si>
    <t>과테말라</t>
    <phoneticPr fontId="2" type="noConversion"/>
  </si>
  <si>
    <t>도미니카</t>
    <phoneticPr fontId="2" type="noConversion"/>
  </si>
  <si>
    <t>멕시코 2)</t>
    <phoneticPr fontId="2" type="noConversion"/>
  </si>
  <si>
    <t>볼리비아</t>
    <phoneticPr fontId="2" type="noConversion"/>
  </si>
  <si>
    <t>브라질</t>
    <phoneticPr fontId="2" type="noConversion"/>
  </si>
  <si>
    <t>수리남</t>
    <phoneticPr fontId="2" type="noConversion"/>
  </si>
  <si>
    <t>아르헨티나</t>
    <phoneticPr fontId="2" type="noConversion"/>
  </si>
  <si>
    <t>엘살바도르</t>
    <phoneticPr fontId="2" type="noConversion"/>
  </si>
  <si>
    <t>우루과이</t>
    <phoneticPr fontId="2" type="noConversion"/>
  </si>
  <si>
    <t>그레나다</t>
    <phoneticPr fontId="2" type="noConversion"/>
  </si>
  <si>
    <t>칠레</t>
    <phoneticPr fontId="2" type="noConversion"/>
  </si>
  <si>
    <t>코스타리카</t>
    <phoneticPr fontId="2" type="noConversion"/>
  </si>
  <si>
    <t>콜롬비아</t>
    <phoneticPr fontId="2" type="noConversion"/>
  </si>
  <si>
    <t>파나마</t>
    <phoneticPr fontId="2" type="noConversion"/>
  </si>
  <si>
    <t>파라과이</t>
    <phoneticPr fontId="2" type="noConversion"/>
  </si>
  <si>
    <t>가봉</t>
    <phoneticPr fontId="1" type="noConversion"/>
  </si>
  <si>
    <t>남아프리카공화국</t>
    <phoneticPr fontId="1" type="noConversion"/>
  </si>
  <si>
    <t>말라위</t>
    <phoneticPr fontId="1" type="noConversion"/>
  </si>
  <si>
    <t>모로코</t>
    <phoneticPr fontId="1" type="noConversion"/>
  </si>
  <si>
    <t>모잠비크</t>
    <phoneticPr fontId="1" type="noConversion"/>
  </si>
  <si>
    <t>세네갈</t>
    <phoneticPr fontId="1" type="noConversion"/>
  </si>
  <si>
    <t>수단</t>
    <phoneticPr fontId="1" type="noConversion"/>
  </si>
  <si>
    <t>앙골라</t>
    <phoneticPr fontId="1" type="noConversion"/>
  </si>
  <si>
    <t>에티오피아</t>
    <phoneticPr fontId="1" type="noConversion"/>
  </si>
  <si>
    <t>이집트</t>
    <phoneticPr fontId="1" type="noConversion"/>
  </si>
  <si>
    <t>잠비아</t>
    <phoneticPr fontId="1" type="noConversion"/>
  </si>
  <si>
    <t>짐바브웨</t>
    <phoneticPr fontId="1" type="noConversion"/>
  </si>
  <si>
    <t>카메룬</t>
    <phoneticPr fontId="1" type="noConversion"/>
  </si>
  <si>
    <t>케냐</t>
    <phoneticPr fontId="1" type="noConversion"/>
  </si>
  <si>
    <t>코트디부아르</t>
    <phoneticPr fontId="1" type="noConversion"/>
  </si>
  <si>
    <t>DR콩고</t>
    <phoneticPr fontId="1" type="noConversion"/>
  </si>
  <si>
    <t>탄자니아</t>
    <phoneticPr fontId="1" type="noConversion"/>
  </si>
  <si>
    <t>튀니지</t>
    <phoneticPr fontId="1" type="noConversion"/>
  </si>
  <si>
    <t>싱가포르 1)</t>
    <phoneticPr fontId="2" type="noConversion"/>
  </si>
  <si>
    <t>(2018.4.1 기준, 단위 ; 명)</t>
    <phoneticPr fontId="2" type="noConversion"/>
  </si>
  <si>
    <t>말레이시아 3)</t>
    <phoneticPr fontId="2" type="noConversion"/>
  </si>
  <si>
    <t>알바니아</t>
    <phoneticPr fontId="1" type="noConversion"/>
  </si>
  <si>
    <t>아프카니스탄</t>
    <phoneticPr fontId="2" type="noConversion"/>
  </si>
  <si>
    <t>파푸아뉴기니</t>
    <phoneticPr fontId="2" type="noConversion"/>
  </si>
  <si>
    <t>3. 2018년 과정별 한국인 유학생 현황</t>
    <phoneticPr fontId="2" type="noConversion"/>
  </si>
  <si>
    <t>* 주 4) 회색 음영표기는 자료 미제공</t>
    <phoneticPr fontId="1" type="noConversion"/>
  </si>
  <si>
    <t>2018년</t>
    <phoneticPr fontId="1" type="noConversion"/>
  </si>
  <si>
    <t>2018년</t>
    <phoneticPr fontId="2" type="noConversion"/>
  </si>
  <si>
    <t>2017년</t>
    <phoneticPr fontId="2" type="noConversion"/>
  </si>
  <si>
    <t>2018년도 국외 고등교육기관 한국인 유학생 통계</t>
    <phoneticPr fontId="2" type="noConversion"/>
  </si>
  <si>
    <t>중국 3)</t>
    <phoneticPr fontId="2" type="noConversion"/>
  </si>
  <si>
    <t>카자흐스탄*</t>
    <phoneticPr fontId="1" type="noConversion"/>
  </si>
  <si>
    <t>필리핀**</t>
    <phoneticPr fontId="1" type="noConversion"/>
  </si>
  <si>
    <t>** 베트남 유학생 출처 : ('17년)하노이 사범대 외 12개 대학 -&gt; ('18년) 하노이 사범대 외 7개 대학 유학생</t>
    <phoneticPr fontId="1" type="noConversion"/>
  </si>
  <si>
    <t>** 필리핀 유학생 출처 : ('17년) 필리핀 이민국 제공 통계 -&gt; ('18년) 필리핀 고등교육위원회 제공 통계</t>
    <phoneticPr fontId="2" type="noConversion"/>
  </si>
  <si>
    <t>홍콩,마카오</t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</si>
</sst>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 "/>
    <numFmt numFmtId="177" formatCode="#,##0_);[Red]\(#,##0\)"/>
    <numFmt numFmtId="178" formatCode="0.0_ "/>
    <numFmt numFmtId="179" formatCode="#,##0.0_);[Red]\(#,##0.0\)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2"/>
      <name val="굴림체"/>
      <family val="3"/>
      <charset val="129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2"/>
      <name val="궁서"/>
      <family val="1"/>
      <charset val="129"/>
    </font>
    <font>
      <b/>
      <sz val="2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바탕"/>
      <family val="1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2"/>
      <name val="바탕"/>
      <family val="1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u val="double"/>
      <sz val="22"/>
      <name val="HY울릉도M"/>
      <family val="1"/>
      <charset val="129"/>
    </font>
    <font>
      <b/>
      <u val="double"/>
      <sz val="24"/>
      <name val="HY울릉도M"/>
      <family val="1"/>
      <charset val="129"/>
    </font>
    <font>
      <b/>
      <sz val="14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47">
    <xf numFmtId="0" fontId="0" fillId="0" borderId="0" xfId="0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15" fillId="0" borderId="9" xfId="1" applyFont="1" applyBorder="1" applyAlignment="1" applyProtection="1">
      <alignment horizontal="left" vertical="center"/>
    </xf>
    <xf numFmtId="41" fontId="15" fillId="0" borderId="1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1" fontId="15" fillId="0" borderId="5" xfId="1" applyFont="1" applyBorder="1" applyAlignment="1" applyProtection="1">
      <alignment horizontal="left" vertical="center"/>
    </xf>
    <xf numFmtId="41" fontId="15" fillId="0" borderId="4" xfId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1" fontId="15" fillId="0" borderId="5" xfId="1" applyFont="1" applyFill="1" applyBorder="1" applyAlignment="1">
      <alignment horizontal="left" vertical="center"/>
    </xf>
    <xf numFmtId="41" fontId="15" fillId="0" borderId="5" xfId="1" applyFont="1" applyFill="1" applyBorder="1" applyAlignment="1" applyProtection="1">
      <alignment horizontal="left" vertical="center"/>
    </xf>
    <xf numFmtId="41" fontId="15" fillId="0" borderId="8" xfId="1" applyFont="1" applyBorder="1" applyAlignment="1">
      <alignment horizontal="center" vertical="center"/>
    </xf>
    <xf numFmtId="41" fontId="14" fillId="2" borderId="24" xfId="1" applyFont="1" applyFill="1" applyBorder="1" applyAlignment="1">
      <alignment horizontal="center" vertical="center"/>
    </xf>
    <xf numFmtId="41" fontId="15" fillId="0" borderId="11" xfId="1" applyFont="1" applyBorder="1" applyAlignment="1">
      <alignment horizontal="left" vertical="center"/>
    </xf>
    <xf numFmtId="41" fontId="14" fillId="2" borderId="25" xfId="1" applyFont="1" applyFill="1" applyBorder="1" applyAlignment="1" applyProtection="1">
      <alignment horizontal="left" vertical="center"/>
    </xf>
    <xf numFmtId="41" fontId="15" fillId="0" borderId="5" xfId="1" applyFont="1" applyBorder="1" applyAlignment="1">
      <alignment horizontal="left" vertical="center"/>
    </xf>
    <xf numFmtId="41" fontId="15" fillId="0" borderId="11" xfId="1" applyFont="1" applyBorder="1" applyAlignment="1" applyProtection="1">
      <alignment horizontal="left" vertical="center"/>
    </xf>
    <xf numFmtId="41" fontId="17" fillId="0" borderId="5" xfId="1" applyFont="1" applyFill="1" applyBorder="1" applyAlignment="1" applyProtection="1">
      <alignment horizontal="left" vertical="center"/>
    </xf>
    <xf numFmtId="41" fontId="17" fillId="0" borderId="3" xfId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1" fontId="14" fillId="3" borderId="27" xfId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41" fontId="14" fillId="2" borderId="30" xfId="1" applyFont="1" applyFill="1" applyBorder="1" applyAlignment="1">
      <alignment horizontal="center" vertical="center"/>
    </xf>
    <xf numFmtId="41" fontId="14" fillId="2" borderId="25" xfId="1" applyFont="1" applyFill="1" applyBorder="1" applyAlignment="1">
      <alignment horizontal="center" vertical="center"/>
    </xf>
    <xf numFmtId="41" fontId="15" fillId="0" borderId="5" xfId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41" fontId="15" fillId="0" borderId="3" xfId="1" applyFont="1" applyBorder="1" applyAlignment="1">
      <alignment horizontal="center" vertical="center"/>
    </xf>
    <xf numFmtId="41" fontId="21" fillId="0" borderId="5" xfId="1" applyFont="1" applyBorder="1" applyAlignment="1" applyProtection="1">
      <alignment horizontal="left" vertical="center"/>
    </xf>
    <xf numFmtId="41" fontId="21" fillId="0" borderId="3" xfId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Border="1" applyAlignment="1">
      <alignment horizontal="center" vertical="center"/>
    </xf>
    <xf numFmtId="41" fontId="20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Border="1" applyAlignment="1">
      <alignment vertical="center"/>
    </xf>
    <xf numFmtId="0" fontId="29" fillId="0" borderId="42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44" xfId="0" applyFont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9" fillId="0" borderId="47" xfId="0" applyFont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6" borderId="48" xfId="0" applyFont="1" applyFill="1" applyBorder="1" applyAlignment="1">
      <alignment horizontal="center" vertical="center"/>
    </xf>
    <xf numFmtId="176" fontId="31" fillId="0" borderId="41" xfId="0" applyNumberFormat="1" applyFont="1" applyBorder="1" applyAlignment="1">
      <alignment horizontal="center" vertical="center"/>
    </xf>
    <xf numFmtId="176" fontId="31" fillId="0" borderId="16" xfId="0" applyNumberFormat="1" applyFont="1" applyBorder="1" applyAlignment="1">
      <alignment horizontal="center" vertical="center"/>
    </xf>
    <xf numFmtId="176" fontId="31" fillId="0" borderId="45" xfId="0" applyNumberFormat="1" applyFont="1" applyBorder="1" applyAlignment="1">
      <alignment horizontal="center" vertical="center"/>
    </xf>
    <xf numFmtId="176" fontId="31" fillId="0" borderId="46" xfId="0" applyNumberFormat="1" applyFont="1" applyBorder="1" applyAlignment="1">
      <alignment horizontal="center" vertical="center"/>
    </xf>
    <xf numFmtId="41" fontId="17" fillId="0" borderId="4" xfId="1" applyFont="1" applyFill="1" applyBorder="1" applyAlignment="1">
      <alignment horizontal="center" vertical="center"/>
    </xf>
    <xf numFmtId="41" fontId="21" fillId="0" borderId="4" xfId="1" applyFont="1" applyFill="1" applyBorder="1" applyAlignment="1">
      <alignment horizontal="center" vertical="center"/>
    </xf>
    <xf numFmtId="41" fontId="15" fillId="0" borderId="10" xfId="1" applyFont="1" applyFill="1" applyBorder="1" applyAlignment="1">
      <alignment horizontal="center" vertical="center"/>
    </xf>
    <xf numFmtId="41" fontId="15" fillId="0" borderId="8" xfId="1" applyFont="1" applyFill="1" applyBorder="1" applyAlignment="1">
      <alignment horizontal="center" vertical="center"/>
    </xf>
    <xf numFmtId="41" fontId="15" fillId="0" borderId="29" xfId="1" applyFont="1" applyBorder="1" applyAlignment="1">
      <alignment horizontal="right" vertical="center"/>
    </xf>
    <xf numFmtId="176" fontId="0" fillId="0" borderId="0" xfId="0" applyNumberFormat="1">
      <alignment vertical="center"/>
    </xf>
    <xf numFmtId="41" fontId="21" fillId="0" borderId="11" xfId="1" applyNumberFormat="1" applyFont="1" applyFill="1" applyBorder="1" applyAlignment="1">
      <alignment horizontal="center" vertical="center"/>
    </xf>
    <xf numFmtId="41" fontId="21" fillId="0" borderId="5" xfId="1" applyNumberFormat="1" applyFont="1" applyFill="1" applyBorder="1" applyAlignment="1">
      <alignment horizontal="center" vertical="center"/>
    </xf>
    <xf numFmtId="41" fontId="21" fillId="7" borderId="5" xfId="1" applyFont="1" applyFill="1" applyBorder="1" applyAlignment="1">
      <alignment horizontal="center" vertical="center"/>
    </xf>
    <xf numFmtId="41" fontId="21" fillId="7" borderId="5" xfId="1" applyNumberFormat="1" applyFont="1" applyFill="1" applyBorder="1" applyAlignment="1">
      <alignment horizontal="center" vertical="center"/>
    </xf>
    <xf numFmtId="41" fontId="14" fillId="2" borderId="26" xfId="1" applyFont="1" applyFill="1" applyBorder="1" applyAlignment="1">
      <alignment horizontal="center" vertical="center"/>
    </xf>
    <xf numFmtId="41" fontId="21" fillId="0" borderId="11" xfId="1" applyFont="1" applyFill="1" applyBorder="1" applyAlignment="1">
      <alignment horizontal="center" vertical="center"/>
    </xf>
    <xf numFmtId="41" fontId="21" fillId="0" borderId="5" xfId="0" applyNumberFormat="1" applyFont="1" applyFill="1" applyBorder="1" applyAlignment="1">
      <alignment horizontal="center" vertical="center"/>
    </xf>
    <xf numFmtId="41" fontId="14" fillId="2" borderId="52" xfId="1" applyFont="1" applyFill="1" applyBorder="1" applyAlignment="1" applyProtection="1">
      <alignment horizontal="left" vertical="center"/>
    </xf>
    <xf numFmtId="41" fontId="14" fillId="2" borderId="27" xfId="1" applyFont="1" applyFill="1" applyBorder="1" applyAlignment="1">
      <alignment horizontal="center" vertical="center"/>
    </xf>
    <xf numFmtId="41" fontId="15" fillId="0" borderId="55" xfId="1" applyFont="1" applyBorder="1" applyAlignment="1">
      <alignment horizontal="center" vertical="center"/>
    </xf>
    <xf numFmtId="41" fontId="15" fillId="10" borderId="29" xfId="1" applyFont="1" applyFill="1" applyBorder="1" applyAlignment="1">
      <alignment horizontal="center" vertical="center"/>
    </xf>
    <xf numFmtId="41" fontId="14" fillId="2" borderId="26" xfId="1" applyFont="1" applyFill="1" applyBorder="1" applyAlignment="1">
      <alignment horizontal="left" vertical="center"/>
    </xf>
    <xf numFmtId="41" fontId="15" fillId="0" borderId="4" xfId="1" applyFont="1" applyFill="1" applyBorder="1" applyAlignment="1">
      <alignment horizontal="right" vertical="center"/>
    </xf>
    <xf numFmtId="41" fontId="15" fillId="0" borderId="3" xfId="1" applyFont="1" applyFill="1" applyBorder="1" applyAlignment="1">
      <alignment horizontal="center" vertical="center"/>
    </xf>
    <xf numFmtId="41" fontId="15" fillId="0" borderId="58" xfId="1" applyFont="1" applyBorder="1" applyAlignment="1">
      <alignment horizontal="center" vertical="center"/>
    </xf>
    <xf numFmtId="41" fontId="35" fillId="3" borderId="53" xfId="0" applyNumberFormat="1" applyFont="1" applyFill="1" applyBorder="1" applyAlignment="1" applyProtection="1">
      <alignment vertical="center" wrapText="1"/>
    </xf>
    <xf numFmtId="41" fontId="35" fillId="3" borderId="13" xfId="0" applyNumberFormat="1" applyFont="1" applyFill="1" applyBorder="1" applyAlignment="1" applyProtection="1">
      <alignment vertical="center" wrapText="1"/>
    </xf>
    <xf numFmtId="41" fontId="14" fillId="2" borderId="67" xfId="1" applyFont="1" applyFill="1" applyBorder="1" applyAlignment="1" applyProtection="1">
      <alignment horizontal="left" vertical="center"/>
    </xf>
    <xf numFmtId="41" fontId="14" fillId="2" borderId="68" xfId="1" applyFont="1" applyFill="1" applyBorder="1" applyAlignment="1">
      <alignment horizontal="center" vertical="center"/>
    </xf>
    <xf numFmtId="41" fontId="14" fillId="2" borderId="67" xfId="1" applyFont="1" applyFill="1" applyBorder="1" applyAlignment="1">
      <alignment horizontal="center" vertical="center"/>
    </xf>
    <xf numFmtId="41" fontId="35" fillId="0" borderId="19" xfId="0" applyNumberFormat="1" applyFont="1" applyBorder="1" applyAlignment="1" applyProtection="1">
      <alignment horizontal="center" vertical="center" wrapText="1"/>
    </xf>
    <xf numFmtId="41" fontId="10" fillId="0" borderId="70" xfId="1" applyFont="1" applyBorder="1" applyAlignment="1" applyProtection="1">
      <alignment horizontal="center" vertical="center"/>
      <protection locked="0"/>
    </xf>
    <xf numFmtId="41" fontId="10" fillId="0" borderId="71" xfId="1" applyFont="1" applyBorder="1" applyAlignment="1" applyProtection="1">
      <alignment horizontal="center" vertical="center"/>
      <protection locked="0"/>
    </xf>
    <xf numFmtId="41" fontId="10" fillId="0" borderId="71" xfId="0" applyNumberFormat="1" applyFont="1" applyBorder="1" applyAlignment="1">
      <alignment horizontal="center" vertical="center"/>
    </xf>
    <xf numFmtId="41" fontId="10" fillId="0" borderId="72" xfId="0" applyNumberFormat="1" applyFont="1" applyBorder="1" applyAlignment="1">
      <alignment horizontal="center" vertical="center"/>
    </xf>
    <xf numFmtId="41" fontId="21" fillId="0" borderId="22" xfId="1" applyFont="1" applyFill="1" applyBorder="1" applyAlignment="1">
      <alignment horizontal="right" vertical="center"/>
    </xf>
    <xf numFmtId="176" fontId="34" fillId="9" borderId="74" xfId="0" applyNumberFormat="1" applyFont="1" applyFill="1" applyBorder="1" applyAlignment="1">
      <alignment horizontal="right" vertical="center"/>
    </xf>
    <xf numFmtId="41" fontId="21" fillId="0" borderId="9" xfId="1" applyFont="1" applyFill="1" applyBorder="1" applyAlignment="1">
      <alignment horizontal="center" vertical="center"/>
    </xf>
    <xf numFmtId="41" fontId="17" fillId="0" borderId="73" xfId="1" applyFont="1" applyBorder="1" applyAlignment="1">
      <alignment horizontal="right" vertical="center"/>
    </xf>
    <xf numFmtId="41" fontId="21" fillId="0" borderId="5" xfId="1" applyFont="1" applyBorder="1" applyAlignment="1">
      <alignment horizontal="center" vertical="center"/>
    </xf>
    <xf numFmtId="41" fontId="17" fillId="0" borderId="22" xfId="1" applyFont="1" applyBorder="1" applyAlignment="1">
      <alignment horizontal="right" vertical="center"/>
    </xf>
    <xf numFmtId="41" fontId="21" fillId="0" borderId="22" xfId="1" applyFont="1" applyBorder="1" applyAlignment="1">
      <alignment horizontal="right" vertical="center"/>
    </xf>
    <xf numFmtId="41" fontId="21" fillId="10" borderId="5" xfId="1" applyFont="1" applyFill="1" applyBorder="1" applyAlignment="1">
      <alignment horizontal="center" vertical="center"/>
    </xf>
    <xf numFmtId="41" fontId="21" fillId="8" borderId="5" xfId="1" applyFont="1" applyFill="1" applyBorder="1" applyAlignment="1">
      <alignment horizontal="center" vertical="center"/>
    </xf>
    <xf numFmtId="41" fontId="15" fillId="0" borderId="6" xfId="1" applyFont="1" applyFill="1" applyBorder="1" applyAlignment="1">
      <alignment horizontal="center" vertical="center"/>
    </xf>
    <xf numFmtId="41" fontId="15" fillId="0" borderId="6" xfId="1" applyFont="1" applyBorder="1" applyAlignment="1">
      <alignment horizontal="center" vertical="center"/>
    </xf>
    <xf numFmtId="41" fontId="15" fillId="0" borderId="79" xfId="1" applyFont="1" applyBorder="1" applyAlignment="1">
      <alignment horizontal="center" vertical="center"/>
    </xf>
    <xf numFmtId="41" fontId="21" fillId="0" borderId="78" xfId="1" applyNumberFormat="1" applyFont="1" applyFill="1" applyBorder="1" applyAlignment="1">
      <alignment horizontal="center" vertical="center"/>
    </xf>
    <xf numFmtId="41" fontId="15" fillId="0" borderId="80" xfId="1" applyFont="1" applyBorder="1" applyAlignment="1">
      <alignment horizontal="left" vertical="center"/>
    </xf>
    <xf numFmtId="41" fontId="13" fillId="0" borderId="61" xfId="0" applyNumberFormat="1" applyFont="1" applyFill="1" applyBorder="1" applyAlignment="1" applyProtection="1">
      <alignment vertical="center"/>
    </xf>
    <xf numFmtId="41" fontId="35" fillId="2" borderId="82" xfId="0" applyNumberFormat="1" applyFont="1" applyFill="1" applyBorder="1" applyAlignment="1" applyProtection="1">
      <alignment vertical="center"/>
    </xf>
    <xf numFmtId="41" fontId="35" fillId="2" borderId="83" xfId="0" applyNumberFormat="1" applyFont="1" applyFill="1" applyBorder="1" applyAlignment="1" applyProtection="1">
      <alignment vertical="center"/>
    </xf>
    <xf numFmtId="41" fontId="35" fillId="2" borderId="84" xfId="0" applyNumberFormat="1" applyFont="1" applyFill="1" applyBorder="1" applyAlignment="1" applyProtection="1">
      <alignment vertical="center"/>
    </xf>
    <xf numFmtId="41" fontId="17" fillId="0" borderId="4" xfId="1" applyFont="1" applyBorder="1" applyAlignment="1">
      <alignment horizontal="right" vertical="center"/>
    </xf>
    <xf numFmtId="41" fontId="21" fillId="0" borderId="4" xfId="1" applyFont="1" applyBorder="1" applyAlignment="1">
      <alignment horizontal="right" vertical="center"/>
    </xf>
    <xf numFmtId="41" fontId="21" fillId="0" borderId="4" xfId="1" applyFont="1" applyFill="1" applyBorder="1" applyAlignment="1">
      <alignment horizontal="right" vertical="center"/>
    </xf>
    <xf numFmtId="176" fontId="17" fillId="0" borderId="10" xfId="0" applyNumberFormat="1" applyFont="1" applyBorder="1" applyAlignment="1">
      <alignment horizontal="right" vertical="center"/>
    </xf>
    <xf numFmtId="176" fontId="17" fillId="0" borderId="6" xfId="0" applyNumberFormat="1" applyFont="1" applyBorder="1" applyAlignment="1">
      <alignment horizontal="right" vertical="center"/>
    </xf>
    <xf numFmtId="176" fontId="34" fillId="4" borderId="24" xfId="0" applyNumberFormat="1" applyFont="1" applyFill="1" applyBorder="1" applyAlignment="1">
      <alignment horizontal="right" vertical="center"/>
    </xf>
    <xf numFmtId="41" fontId="21" fillId="0" borderId="10" xfId="1" applyNumberFormat="1" applyFont="1" applyBorder="1" applyAlignment="1">
      <alignment horizontal="right" vertical="center"/>
    </xf>
    <xf numFmtId="41" fontId="21" fillId="0" borderId="4" xfId="1" applyNumberFormat="1" applyFont="1" applyBorder="1" applyAlignment="1">
      <alignment horizontal="right" vertical="center"/>
    </xf>
    <xf numFmtId="176" fontId="34" fillId="4" borderId="27" xfId="0" applyNumberFormat="1" applyFont="1" applyFill="1" applyBorder="1" applyAlignment="1">
      <alignment horizontal="right" vertical="center"/>
    </xf>
    <xf numFmtId="176" fontId="34" fillId="4" borderId="68" xfId="0" applyNumberFormat="1" applyFont="1" applyFill="1" applyBorder="1" applyAlignment="1">
      <alignment horizontal="right" vertical="center"/>
    </xf>
    <xf numFmtId="176" fontId="34" fillId="9" borderId="27" xfId="0" applyNumberFormat="1" applyFont="1" applyFill="1" applyBorder="1" applyAlignment="1">
      <alignment horizontal="right" vertical="center"/>
    </xf>
    <xf numFmtId="176" fontId="31" fillId="0" borderId="31" xfId="0" applyNumberFormat="1" applyFont="1" applyBorder="1" applyAlignment="1">
      <alignment horizontal="right" vertical="center"/>
    </xf>
    <xf numFmtId="176" fontId="31" fillId="0" borderId="36" xfId="0" applyNumberFormat="1" applyFont="1" applyBorder="1" applyAlignment="1">
      <alignment horizontal="right" vertical="center"/>
    </xf>
    <xf numFmtId="177" fontId="29" fillId="6" borderId="49" xfId="0" applyNumberFormat="1" applyFont="1" applyFill="1" applyBorder="1" applyAlignment="1">
      <alignment horizontal="right" vertical="center"/>
    </xf>
    <xf numFmtId="178" fontId="31" fillId="0" borderId="39" xfId="0" applyNumberFormat="1" applyFont="1" applyBorder="1" applyAlignment="1">
      <alignment horizontal="right" vertical="center"/>
    </xf>
    <xf numFmtId="178" fontId="31" fillId="0" borderId="40" xfId="0" applyNumberFormat="1" applyFont="1" applyBorder="1" applyAlignment="1">
      <alignment horizontal="right" vertical="center"/>
    </xf>
    <xf numFmtId="0" fontId="31" fillId="6" borderId="50" xfId="0" applyFont="1" applyFill="1" applyBorder="1" applyAlignment="1">
      <alignment horizontal="right" vertical="center"/>
    </xf>
    <xf numFmtId="176" fontId="29" fillId="6" borderId="51" xfId="0" applyNumberFormat="1" applyFont="1" applyFill="1" applyBorder="1" applyAlignment="1">
      <alignment horizontal="right" vertical="center"/>
    </xf>
    <xf numFmtId="179" fontId="31" fillId="0" borderId="39" xfId="0" applyNumberFormat="1" applyFont="1" applyBorder="1" applyAlignment="1">
      <alignment horizontal="right" vertical="center"/>
    </xf>
    <xf numFmtId="179" fontId="31" fillId="0" borderId="40" xfId="0" applyNumberFormat="1" applyFont="1" applyBorder="1" applyAlignment="1">
      <alignment horizontal="right" vertical="center"/>
    </xf>
    <xf numFmtId="179" fontId="31" fillId="6" borderId="50" xfId="0" applyNumberFormat="1" applyFont="1" applyFill="1" applyBorder="1" applyAlignment="1">
      <alignment horizontal="right" vertical="center"/>
    </xf>
    <xf numFmtId="41" fontId="17" fillId="0" borderId="8" xfId="1" applyFont="1" applyBorder="1" applyAlignment="1">
      <alignment horizontal="right" vertical="center"/>
    </xf>
    <xf numFmtId="41" fontId="13" fillId="0" borderId="63" xfId="0" applyNumberFormat="1" applyFont="1" applyFill="1" applyBorder="1" applyAlignment="1" applyProtection="1">
      <alignment vertical="center"/>
    </xf>
    <xf numFmtId="41" fontId="15" fillId="0" borderId="11" xfId="1" applyFont="1" applyFill="1" applyBorder="1" applyAlignment="1">
      <alignment horizontal="left" vertical="center"/>
    </xf>
    <xf numFmtId="41" fontId="15" fillId="0" borderId="78" xfId="1" applyFont="1" applyFill="1" applyBorder="1" applyAlignment="1" applyProtection="1">
      <alignment horizontal="left" vertical="center"/>
    </xf>
    <xf numFmtId="41" fontId="15" fillId="0" borderId="80" xfId="0" applyNumberFormat="1" applyFont="1" applyFill="1" applyBorder="1" applyAlignment="1" applyProtection="1">
      <alignment vertical="center"/>
    </xf>
    <xf numFmtId="41" fontId="13" fillId="11" borderId="17" xfId="0" applyNumberFormat="1" applyFont="1" applyFill="1" applyBorder="1" applyAlignment="1" applyProtection="1">
      <alignment vertical="center"/>
    </xf>
    <xf numFmtId="41" fontId="15" fillId="11" borderId="4" xfId="1" applyFont="1" applyFill="1" applyBorder="1" applyAlignment="1">
      <alignment horizontal="center" vertical="center"/>
    </xf>
    <xf numFmtId="41" fontId="15" fillId="11" borderId="4" xfId="1" applyFont="1" applyFill="1" applyBorder="1" applyAlignment="1">
      <alignment horizontal="right" vertical="center"/>
    </xf>
    <xf numFmtId="41" fontId="15" fillId="11" borderId="29" xfId="1" applyFont="1" applyFill="1" applyBorder="1" applyAlignment="1">
      <alignment horizontal="center" vertical="center"/>
    </xf>
    <xf numFmtId="41" fontId="21" fillId="11" borderId="5" xfId="1" applyFont="1" applyFill="1" applyBorder="1" applyAlignment="1">
      <alignment horizontal="center" vertical="center"/>
    </xf>
    <xf numFmtId="176" fontId="17" fillId="11" borderId="4" xfId="0" applyNumberFormat="1" applyFont="1" applyFill="1" applyBorder="1" applyAlignment="1">
      <alignment horizontal="right" vertical="center"/>
    </xf>
    <xf numFmtId="41" fontId="15" fillId="7" borderId="8" xfId="1" applyFont="1" applyFill="1" applyBorder="1" applyAlignment="1">
      <alignment horizontal="center" vertical="center"/>
    </xf>
    <xf numFmtId="41" fontId="15" fillId="7" borderId="4" xfId="1" applyFont="1" applyFill="1" applyBorder="1" applyAlignment="1">
      <alignment horizontal="center" vertical="center"/>
    </xf>
    <xf numFmtId="41" fontId="15" fillId="7" borderId="29" xfId="1" applyFont="1" applyFill="1" applyBorder="1" applyAlignment="1">
      <alignment horizontal="center" vertical="center"/>
    </xf>
    <xf numFmtId="41" fontId="17" fillId="7" borderId="4" xfId="1" applyFont="1" applyFill="1" applyBorder="1" applyAlignment="1">
      <alignment horizontal="right" vertical="center"/>
    </xf>
    <xf numFmtId="41" fontId="13" fillId="0" borderId="62" xfId="0" applyNumberFormat="1" applyFont="1" applyFill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41" fontId="35" fillId="0" borderId="19" xfId="0" applyNumberFormat="1" applyFont="1" applyBorder="1" applyAlignment="1" applyProtection="1">
      <alignment horizontal="center" vertical="center"/>
    </xf>
    <xf numFmtId="41" fontId="35" fillId="2" borderId="57" xfId="0" applyNumberFormat="1" applyFont="1" applyFill="1" applyBorder="1" applyAlignment="1" applyProtection="1">
      <alignment vertical="center"/>
    </xf>
    <xf numFmtId="41" fontId="35" fillId="2" borderId="85" xfId="0" applyNumberFormat="1" applyFont="1" applyFill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41" fontId="17" fillId="0" borderId="22" xfId="1" applyFont="1" applyFill="1" applyBorder="1" applyAlignment="1">
      <alignment horizontal="right" vertical="center"/>
    </xf>
    <xf numFmtId="41" fontId="4" fillId="0" borderId="0" xfId="1" applyFont="1" applyAlignment="1" applyProtection="1">
      <alignment horizontal="center" vertical="center"/>
      <protection locked="0"/>
    </xf>
    <xf numFmtId="41" fontId="10" fillId="0" borderId="48" xfId="1" applyFont="1" applyBorder="1" applyAlignment="1">
      <alignment horizontal="center" vertical="center"/>
    </xf>
    <xf numFmtId="41" fontId="34" fillId="4" borderId="75" xfId="1" applyFont="1" applyFill="1" applyBorder="1" applyAlignment="1">
      <alignment horizontal="right" vertical="center"/>
    </xf>
    <xf numFmtId="41" fontId="17" fillId="0" borderId="56" xfId="1" applyFont="1" applyBorder="1" applyAlignment="1">
      <alignment horizontal="right" vertical="center"/>
    </xf>
    <xf numFmtId="41" fontId="17" fillId="0" borderId="77" xfId="1" applyFont="1" applyBorder="1" applyAlignment="1">
      <alignment horizontal="right" vertical="center"/>
    </xf>
    <xf numFmtId="41" fontId="21" fillId="0" borderId="56" xfId="1" applyFont="1" applyBorder="1" applyAlignment="1">
      <alignment horizontal="right" vertical="center"/>
    </xf>
    <xf numFmtId="41" fontId="34" fillId="4" borderId="74" xfId="1" applyFont="1" applyFill="1" applyBorder="1" applyAlignment="1">
      <alignment horizontal="right" vertical="center"/>
    </xf>
    <xf numFmtId="41" fontId="21" fillId="11" borderId="22" xfId="1" applyFont="1" applyFill="1" applyBorder="1" applyAlignment="1">
      <alignment horizontal="right" vertical="center"/>
    </xf>
    <xf numFmtId="41" fontId="34" fillId="4" borderId="76" xfId="1" applyFont="1" applyFill="1" applyBorder="1" applyAlignment="1">
      <alignment horizontal="right" vertical="center"/>
    </xf>
    <xf numFmtId="41" fontId="11" fillId="0" borderId="0" xfId="1" applyFont="1" applyAlignment="1">
      <alignment horizontal="center" vertical="center"/>
    </xf>
    <xf numFmtId="41" fontId="15" fillId="0" borderId="4" xfId="1" applyFont="1" applyBorder="1" applyAlignment="1">
      <alignment horizontal="center" vertical="center"/>
    </xf>
    <xf numFmtId="41" fontId="15" fillId="0" borderId="29" xfId="1" applyFont="1" applyBorder="1" applyAlignment="1">
      <alignment horizontal="center" vertical="center"/>
    </xf>
    <xf numFmtId="41" fontId="15" fillId="0" borderId="4" xfId="1" applyFont="1" applyFill="1" applyBorder="1" applyAlignment="1">
      <alignment horizontal="center" vertical="center"/>
    </xf>
    <xf numFmtId="41" fontId="21" fillId="0" borderId="5" xfId="1" applyFont="1" applyFill="1" applyBorder="1" applyAlignment="1">
      <alignment horizontal="center" vertical="center"/>
    </xf>
    <xf numFmtId="176" fontId="17" fillId="0" borderId="4" xfId="0" applyNumberFormat="1" applyFont="1" applyBorder="1" applyAlignment="1">
      <alignment horizontal="right" vertical="center"/>
    </xf>
    <xf numFmtId="0" fontId="35" fillId="0" borderId="54" xfId="0" applyFont="1" applyBorder="1" applyAlignment="1" applyProtection="1">
      <alignment horizontal="left" vertical="center"/>
    </xf>
    <xf numFmtId="41" fontId="10" fillId="0" borderId="94" xfId="0" applyNumberFormat="1" applyFont="1" applyBorder="1" applyAlignment="1">
      <alignment horizontal="center" vertical="center"/>
    </xf>
    <xf numFmtId="41" fontId="17" fillId="0" borderId="9" xfId="1" applyFont="1" applyBorder="1" applyAlignment="1">
      <alignment horizontal="right" vertical="center"/>
    </xf>
    <xf numFmtId="41" fontId="17" fillId="0" borderId="5" xfId="1" applyFont="1" applyBorder="1" applyAlignment="1">
      <alignment horizontal="right" vertical="center"/>
    </xf>
    <xf numFmtId="41" fontId="21" fillId="0" borderId="5" xfId="1" applyFont="1" applyBorder="1" applyAlignment="1">
      <alignment horizontal="right" vertical="center"/>
    </xf>
    <xf numFmtId="41" fontId="17" fillId="7" borderId="5" xfId="1" applyFont="1" applyFill="1" applyBorder="1" applyAlignment="1">
      <alignment horizontal="right" vertical="center"/>
    </xf>
    <xf numFmtId="41" fontId="21" fillId="0" borderId="5" xfId="1" applyFont="1" applyFill="1" applyBorder="1" applyAlignment="1">
      <alignment horizontal="right" vertical="center"/>
    </xf>
    <xf numFmtId="176" fontId="17" fillId="0" borderId="11" xfId="0" applyNumberFormat="1" applyFont="1" applyBorder="1" applyAlignment="1">
      <alignment horizontal="right" vertical="center"/>
    </xf>
    <xf numFmtId="176" fontId="17" fillId="0" borderId="5" xfId="0" applyNumberFormat="1" applyFont="1" applyBorder="1" applyAlignment="1">
      <alignment horizontal="right" vertical="center"/>
    </xf>
    <xf numFmtId="176" fontId="17" fillId="0" borderId="78" xfId="0" applyNumberFormat="1" applyFont="1" applyBorder="1" applyAlignment="1">
      <alignment horizontal="right" vertical="center"/>
    </xf>
    <xf numFmtId="176" fontId="34" fillId="4" borderId="25" xfId="0" applyNumberFormat="1" applyFont="1" applyFill="1" applyBorder="1" applyAlignment="1">
      <alignment horizontal="right" vertical="center"/>
    </xf>
    <xf numFmtId="41" fontId="21" fillId="0" borderId="11" xfId="1" applyNumberFormat="1" applyFont="1" applyBorder="1" applyAlignment="1">
      <alignment horizontal="right" vertical="center"/>
    </xf>
    <xf numFmtId="41" fontId="21" fillId="0" borderId="5" xfId="1" applyNumberFormat="1" applyFont="1" applyBorder="1" applyAlignment="1">
      <alignment horizontal="right" vertical="center"/>
    </xf>
    <xf numFmtId="176" fontId="17" fillId="11" borderId="5" xfId="0" applyNumberFormat="1" applyFont="1" applyFill="1" applyBorder="1" applyAlignment="1">
      <alignment horizontal="right" vertical="center"/>
    </xf>
    <xf numFmtId="176" fontId="34" fillId="4" borderId="26" xfId="0" applyNumberFormat="1" applyFont="1" applyFill="1" applyBorder="1" applyAlignment="1">
      <alignment horizontal="right" vertical="center"/>
    </xf>
    <xf numFmtId="176" fontId="34" fillId="4" borderId="67" xfId="0" applyNumberFormat="1" applyFont="1" applyFill="1" applyBorder="1" applyAlignment="1">
      <alignment horizontal="right" vertical="center"/>
    </xf>
    <xf numFmtId="176" fontId="34" fillId="9" borderId="26" xfId="0" applyNumberFormat="1" applyFont="1" applyFill="1" applyBorder="1" applyAlignment="1">
      <alignment horizontal="right" vertical="center"/>
    </xf>
    <xf numFmtId="41" fontId="10" fillId="0" borderId="34" xfId="0" applyNumberFormat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0" fontId="0" fillId="0" borderId="16" xfId="0" applyBorder="1">
      <alignment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41" fontId="0" fillId="0" borderId="98" xfId="1" applyFont="1" applyBorder="1" applyAlignment="1">
      <alignment horizontal="center" vertical="center"/>
    </xf>
    <xf numFmtId="0" fontId="0" fillId="0" borderId="98" xfId="0" applyBorder="1">
      <alignment vertical="center"/>
    </xf>
    <xf numFmtId="41" fontId="36" fillId="0" borderId="99" xfId="1" applyFont="1" applyBorder="1" applyAlignment="1">
      <alignment horizontal="center" vertical="center"/>
    </xf>
    <xf numFmtId="41" fontId="36" fillId="0" borderId="99" xfId="1" applyFont="1" applyFill="1" applyBorder="1" applyAlignment="1">
      <alignment horizontal="center" vertical="center"/>
    </xf>
    <xf numFmtId="41" fontId="35" fillId="0" borderId="100" xfId="0" applyNumberFormat="1" applyFont="1" applyFill="1" applyBorder="1" applyAlignment="1" applyProtection="1">
      <alignment vertical="center"/>
    </xf>
    <xf numFmtId="41" fontId="0" fillId="11" borderId="16" xfId="1" applyFont="1" applyFill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41" fontId="14" fillId="3" borderId="26" xfId="1" applyFont="1" applyFill="1" applyBorder="1" applyAlignment="1">
      <alignment horizontal="center" vertical="center"/>
    </xf>
    <xf numFmtId="41" fontId="15" fillId="0" borderId="52" xfId="1" applyFont="1" applyBorder="1" applyAlignment="1">
      <alignment horizontal="left" vertical="center"/>
    </xf>
    <xf numFmtId="41" fontId="15" fillId="0" borderId="101" xfId="1" applyFont="1" applyFill="1" applyBorder="1" applyAlignment="1">
      <alignment horizontal="center" vertical="center"/>
    </xf>
    <xf numFmtId="41" fontId="15" fillId="0" borderId="101" xfId="1" applyFont="1" applyBorder="1" applyAlignment="1">
      <alignment horizontal="center" vertical="center"/>
    </xf>
    <xf numFmtId="41" fontId="15" fillId="0" borderId="0" xfId="1" applyFont="1" applyBorder="1" applyAlignment="1">
      <alignment horizontal="center" vertical="center"/>
    </xf>
    <xf numFmtId="41" fontId="21" fillId="0" borderId="52" xfId="1" applyFont="1" applyFill="1" applyBorder="1" applyAlignment="1">
      <alignment horizontal="center" vertical="center"/>
    </xf>
    <xf numFmtId="176" fontId="17" fillId="0" borderId="52" xfId="0" applyNumberFormat="1" applyFont="1" applyBorder="1" applyAlignment="1">
      <alignment horizontal="right" vertical="center"/>
    </xf>
    <xf numFmtId="176" fontId="17" fillId="0" borderId="101" xfId="0" applyNumberFormat="1" applyFont="1" applyBorder="1" applyAlignment="1">
      <alignment horizontal="right" vertical="center"/>
    </xf>
    <xf numFmtId="41" fontId="17" fillId="0" borderId="102" xfId="1" applyFont="1" applyBorder="1" applyAlignment="1">
      <alignment horizontal="right" vertical="center"/>
    </xf>
    <xf numFmtId="41" fontId="0" fillId="11" borderId="98" xfId="1" applyFont="1" applyFill="1" applyBorder="1" applyAlignment="1">
      <alignment horizontal="center" vertical="center"/>
    </xf>
    <xf numFmtId="41" fontId="35" fillId="2" borderId="104" xfId="0" applyNumberFormat="1" applyFont="1" applyFill="1" applyBorder="1" applyAlignment="1" applyProtection="1">
      <alignment vertical="center"/>
    </xf>
    <xf numFmtId="41" fontId="35" fillId="2" borderId="97" xfId="0" applyNumberFormat="1" applyFont="1" applyFill="1" applyBorder="1" applyAlignment="1" applyProtection="1">
      <alignment vertical="center"/>
    </xf>
    <xf numFmtId="41" fontId="13" fillId="11" borderId="100" xfId="0" applyNumberFormat="1" applyFont="1" applyFill="1" applyBorder="1" applyAlignment="1" applyProtection="1">
      <alignment vertical="center"/>
    </xf>
    <xf numFmtId="41" fontId="35" fillId="2" borderId="12" xfId="0" applyNumberFormat="1" applyFont="1" applyFill="1" applyBorder="1" applyAlignment="1" applyProtection="1">
      <alignment vertical="center"/>
    </xf>
    <xf numFmtId="41" fontId="0" fillId="11" borderId="99" xfId="1" applyFont="1" applyFill="1" applyBorder="1" applyAlignment="1">
      <alignment horizontal="center" vertical="center"/>
    </xf>
    <xf numFmtId="41" fontId="35" fillId="2" borderId="91" xfId="0" applyNumberFormat="1" applyFont="1" applyFill="1" applyBorder="1" applyAlignment="1" applyProtection="1">
      <alignment vertical="center"/>
    </xf>
    <xf numFmtId="41" fontId="35" fillId="2" borderId="19" xfId="0" applyNumberFormat="1" applyFont="1" applyFill="1" applyBorder="1" applyAlignment="1" applyProtection="1">
      <alignment horizontal="center" vertical="center"/>
    </xf>
    <xf numFmtId="41" fontId="35" fillId="4" borderId="18" xfId="0" applyNumberFormat="1" applyFont="1" applyFill="1" applyBorder="1" applyAlignment="1" applyProtection="1">
      <alignment horizontal="center" vertical="center"/>
    </xf>
    <xf numFmtId="41" fontId="35" fillId="2" borderId="18" xfId="0" applyNumberFormat="1" applyFont="1" applyFill="1" applyBorder="1" applyAlignment="1" applyProtection="1">
      <alignment horizontal="center" vertical="center"/>
    </xf>
    <xf numFmtId="41" fontId="13" fillId="0" borderId="105" xfId="0" applyNumberFormat="1" applyFont="1" applyFill="1" applyBorder="1" applyAlignment="1" applyProtection="1">
      <alignment vertical="center"/>
    </xf>
    <xf numFmtId="41" fontId="10" fillId="0" borderId="47" xfId="0" applyNumberFormat="1" applyFont="1" applyBorder="1" applyAlignment="1">
      <alignment horizontal="center" vertical="center"/>
    </xf>
    <xf numFmtId="41" fontId="17" fillId="0" borderId="58" xfId="1" applyFont="1" applyBorder="1" applyAlignment="1">
      <alignment horizontal="right" vertical="center"/>
    </xf>
    <xf numFmtId="41" fontId="17" fillId="0" borderId="29" xfId="1" applyFont="1" applyBorder="1" applyAlignment="1">
      <alignment horizontal="right" vertical="center"/>
    </xf>
    <xf numFmtId="41" fontId="21" fillId="0" borderId="29" xfId="1" applyFont="1" applyBorder="1" applyAlignment="1">
      <alignment horizontal="right" vertical="center"/>
    </xf>
    <xf numFmtId="41" fontId="17" fillId="7" borderId="29" xfId="1" applyFont="1" applyFill="1" applyBorder="1" applyAlignment="1">
      <alignment horizontal="right" vertical="center"/>
    </xf>
    <xf numFmtId="41" fontId="21" fillId="0" borderId="29" xfId="1" applyFont="1" applyFill="1" applyBorder="1" applyAlignment="1">
      <alignment horizontal="right" vertical="center"/>
    </xf>
    <xf numFmtId="176" fontId="34" fillId="4" borderId="30" xfId="0" applyNumberFormat="1" applyFont="1" applyFill="1" applyBorder="1" applyAlignment="1">
      <alignment horizontal="right" vertical="center"/>
    </xf>
    <xf numFmtId="176" fontId="17" fillId="0" borderId="55" xfId="0" applyNumberFormat="1" applyFont="1" applyBorder="1" applyAlignment="1">
      <alignment horizontal="right" vertical="center"/>
    </xf>
    <xf numFmtId="176" fontId="17" fillId="0" borderId="29" xfId="0" applyNumberFormat="1" applyFont="1" applyBorder="1" applyAlignment="1">
      <alignment horizontal="right" vertical="center"/>
    </xf>
    <xf numFmtId="176" fontId="17" fillId="0" borderId="79" xfId="0" applyNumberFormat="1" applyFont="1" applyBorder="1" applyAlignment="1">
      <alignment horizontal="right" vertical="center"/>
    </xf>
    <xf numFmtId="41" fontId="21" fillId="0" borderId="55" xfId="1" applyNumberFormat="1" applyFont="1" applyBorder="1" applyAlignment="1">
      <alignment horizontal="right" vertical="center"/>
    </xf>
    <xf numFmtId="176" fontId="17" fillId="11" borderId="29" xfId="0" applyNumberFormat="1" applyFont="1" applyFill="1" applyBorder="1" applyAlignment="1">
      <alignment horizontal="right" vertical="center"/>
    </xf>
    <xf numFmtId="41" fontId="21" fillId="0" borderId="29" xfId="1" applyNumberFormat="1" applyFont="1" applyBorder="1" applyAlignment="1">
      <alignment horizontal="right" vertical="center"/>
    </xf>
    <xf numFmtId="176" fontId="34" fillId="4" borderId="54" xfId="0" applyNumberFormat="1" applyFont="1" applyFill="1" applyBorder="1" applyAlignment="1">
      <alignment horizontal="right" vertical="center"/>
    </xf>
    <xf numFmtId="176" fontId="17" fillId="0" borderId="0" xfId="0" applyNumberFormat="1" applyFont="1" applyBorder="1" applyAlignment="1">
      <alignment horizontal="right" vertical="center"/>
    </xf>
    <xf numFmtId="41" fontId="21" fillId="11" borderId="29" xfId="1" applyNumberFormat="1" applyFont="1" applyFill="1" applyBorder="1" applyAlignment="1">
      <alignment horizontal="right" vertical="center"/>
    </xf>
    <xf numFmtId="176" fontId="34" fillId="4" borderId="106" xfId="0" applyNumberFormat="1" applyFont="1" applyFill="1" applyBorder="1" applyAlignment="1">
      <alignment horizontal="right" vertical="center"/>
    </xf>
    <xf numFmtId="176" fontId="34" fillId="9" borderId="54" xfId="0" applyNumberFormat="1" applyFont="1" applyFill="1" applyBorder="1" applyAlignment="1">
      <alignment horizontal="right" vertical="center"/>
    </xf>
    <xf numFmtId="41" fontId="14" fillId="2" borderId="101" xfId="1" applyFont="1" applyFill="1" applyBorder="1" applyAlignment="1">
      <alignment horizontal="center" vertical="center"/>
    </xf>
    <xf numFmtId="41" fontId="14" fillId="2" borderId="52" xfId="1" applyFont="1" applyFill="1" applyBorder="1" applyAlignment="1">
      <alignment horizontal="center" vertical="center"/>
    </xf>
    <xf numFmtId="41" fontId="21" fillId="0" borderId="9" xfId="1" applyNumberFormat="1" applyFont="1" applyFill="1" applyBorder="1" applyAlignment="1">
      <alignment horizontal="center" vertical="center"/>
    </xf>
    <xf numFmtId="176" fontId="17" fillId="0" borderId="9" xfId="0" applyNumberFormat="1" applyFont="1" applyBorder="1" applyAlignment="1">
      <alignment horizontal="right" vertical="center"/>
    </xf>
    <xf numFmtId="176" fontId="17" fillId="0" borderId="8" xfId="0" applyNumberFormat="1" applyFont="1" applyBorder="1" applyAlignment="1">
      <alignment horizontal="right" vertical="center"/>
    </xf>
    <xf numFmtId="176" fontId="17" fillId="0" borderId="58" xfId="0" applyNumberFormat="1" applyFont="1" applyBorder="1" applyAlignment="1">
      <alignment horizontal="right" vertical="center"/>
    </xf>
    <xf numFmtId="41" fontId="14" fillId="2" borderId="25" xfId="1" applyFont="1" applyFill="1" applyBorder="1" applyAlignment="1">
      <alignment horizontal="left" vertical="center"/>
    </xf>
    <xf numFmtId="176" fontId="34" fillId="4" borderId="6" xfId="0" applyNumberFormat="1" applyFont="1" applyFill="1" applyBorder="1" applyAlignment="1">
      <alignment horizontal="right" vertical="center"/>
    </xf>
    <xf numFmtId="176" fontId="34" fillId="4" borderId="79" xfId="0" applyNumberFormat="1" applyFont="1" applyFill="1" applyBorder="1" applyAlignment="1">
      <alignment horizontal="right" vertical="center"/>
    </xf>
    <xf numFmtId="41" fontId="34" fillId="4" borderId="77" xfId="1" applyFont="1" applyFill="1" applyBorder="1" applyAlignment="1">
      <alignment horizontal="right" vertical="center"/>
    </xf>
    <xf numFmtId="41" fontId="15" fillId="0" borderId="69" xfId="1" applyFont="1" applyBorder="1" applyAlignment="1">
      <alignment horizontal="left" vertical="center"/>
    </xf>
    <xf numFmtId="41" fontId="15" fillId="0" borderId="111" xfId="1" applyFont="1" applyFill="1" applyBorder="1" applyAlignment="1">
      <alignment horizontal="center" vertical="center"/>
    </xf>
    <xf numFmtId="41" fontId="14" fillId="2" borderId="0" xfId="1" applyFont="1" applyFill="1" applyBorder="1" applyAlignment="1">
      <alignment horizontal="center" vertical="center"/>
    </xf>
    <xf numFmtId="41" fontId="14" fillId="2" borderId="52" xfId="1" applyFont="1" applyFill="1" applyBorder="1" applyAlignment="1">
      <alignment horizontal="right" vertical="center"/>
    </xf>
    <xf numFmtId="41" fontId="15" fillId="11" borderId="100" xfId="1" applyFont="1" applyFill="1" applyBorder="1" applyAlignment="1">
      <alignment horizontal="right" vertical="center"/>
    </xf>
    <xf numFmtId="41" fontId="14" fillId="4" borderId="108" xfId="1" applyFont="1" applyFill="1" applyBorder="1" applyAlignment="1">
      <alignment horizontal="right" vertical="center"/>
    </xf>
    <xf numFmtId="41" fontId="14" fillId="4" borderId="57" xfId="1" applyFont="1" applyFill="1" applyBorder="1" applyAlignment="1">
      <alignment horizontal="right" vertical="center"/>
    </xf>
    <xf numFmtId="41" fontId="37" fillId="11" borderId="100" xfId="1" applyFont="1" applyFill="1" applyBorder="1" applyAlignment="1">
      <alignment horizontal="center" vertical="center"/>
    </xf>
    <xf numFmtId="176" fontId="14" fillId="9" borderId="13" xfId="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38" fillId="0" borderId="107" xfId="1" applyFont="1" applyBorder="1" applyAlignment="1">
      <alignment horizontal="center" vertical="center"/>
    </xf>
    <xf numFmtId="41" fontId="38" fillId="0" borderId="100" xfId="1" applyFont="1" applyBorder="1" applyAlignment="1">
      <alignment horizontal="center" vertical="center"/>
    </xf>
    <xf numFmtId="41" fontId="38" fillId="0" borderId="100" xfId="1" applyFont="1" applyFill="1" applyBorder="1" applyAlignment="1">
      <alignment horizontal="center" vertical="center"/>
    </xf>
    <xf numFmtId="41" fontId="15" fillId="11" borderId="100" xfId="0" applyNumberFormat="1" applyFont="1" applyFill="1" applyBorder="1" applyAlignment="1" applyProtection="1">
      <alignment vertical="center"/>
    </xf>
    <xf numFmtId="41" fontId="38" fillId="0" borderId="110" xfId="1" applyFont="1" applyBorder="1" applyAlignment="1">
      <alignment horizontal="center" vertical="center"/>
    </xf>
    <xf numFmtId="41" fontId="14" fillId="0" borderId="100" xfId="0" applyNumberFormat="1" applyFont="1" applyFill="1" applyBorder="1" applyAlignment="1" applyProtection="1">
      <alignment vertical="center"/>
    </xf>
    <xf numFmtId="41" fontId="38" fillId="0" borderId="109" xfId="1" applyFont="1" applyBorder="1" applyAlignment="1">
      <alignment horizontal="center" vertical="center"/>
    </xf>
    <xf numFmtId="41" fontId="38" fillId="0" borderId="108" xfId="1" applyFont="1" applyBorder="1" applyAlignment="1">
      <alignment horizontal="center" vertical="center"/>
    </xf>
    <xf numFmtId="41" fontId="14" fillId="0" borderId="0" xfId="0" applyNumberFormat="1" applyFont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29" fillId="5" borderId="15" xfId="0" applyFont="1" applyFill="1" applyBorder="1" applyAlignment="1">
      <alignment horizontal="center" vertical="center"/>
    </xf>
    <xf numFmtId="0" fontId="29" fillId="6" borderId="37" xfId="0" applyFont="1" applyFill="1" applyBorder="1" applyAlignment="1">
      <alignment horizontal="center" vertical="center"/>
    </xf>
    <xf numFmtId="176" fontId="30" fillId="0" borderId="18" xfId="0" applyNumberFormat="1" applyFont="1" applyBorder="1" applyAlignment="1">
      <alignment horizontal="center" vertical="center"/>
    </xf>
    <xf numFmtId="176" fontId="30" fillId="0" borderId="18" xfId="0" applyNumberFormat="1" applyFont="1" applyFill="1" applyBorder="1" applyAlignment="1">
      <alignment horizontal="center" vertical="center"/>
    </xf>
    <xf numFmtId="176" fontId="30" fillId="5" borderId="18" xfId="0" applyNumberFormat="1" applyFont="1" applyFill="1" applyBorder="1" applyAlignment="1">
      <alignment horizontal="center" vertical="center"/>
    </xf>
    <xf numFmtId="176" fontId="30" fillId="6" borderId="38" xfId="0" applyNumberFormat="1" applyFont="1" applyFill="1" applyBorder="1" applyAlignment="1">
      <alignment horizontal="center" vertical="center"/>
    </xf>
    <xf numFmtId="0" fontId="29" fillId="0" borderId="112" xfId="0" applyFont="1" applyBorder="1" applyAlignment="1">
      <alignment horizontal="center" vertical="center" shrinkToFit="1"/>
    </xf>
    <xf numFmtId="176" fontId="31" fillId="0" borderId="113" xfId="0" applyNumberFormat="1" applyFont="1" applyBorder="1" applyAlignment="1">
      <alignment horizontal="center" vertical="center"/>
    </xf>
    <xf numFmtId="176" fontId="31" fillId="0" borderId="95" xfId="0" applyNumberFormat="1" applyFont="1" applyBorder="1" applyAlignment="1">
      <alignment horizontal="center" vertical="center"/>
    </xf>
    <xf numFmtId="0" fontId="29" fillId="0" borderId="115" xfId="0" applyFont="1" applyBorder="1" applyAlignment="1">
      <alignment horizontal="center" vertical="center"/>
    </xf>
    <xf numFmtId="176" fontId="29" fillId="0" borderId="14" xfId="0" applyNumberFormat="1" applyFont="1" applyBorder="1" applyAlignment="1">
      <alignment horizontal="center" vertical="center"/>
    </xf>
    <xf numFmtId="176" fontId="29" fillId="0" borderId="53" xfId="0" applyNumberFormat="1" applyFont="1" applyBorder="1" applyAlignment="1">
      <alignment horizontal="center" vertical="center"/>
    </xf>
    <xf numFmtId="176" fontId="29" fillId="0" borderId="116" xfId="0" applyNumberFormat="1" applyFont="1" applyBorder="1" applyAlignment="1">
      <alignment horizontal="center" vertical="center"/>
    </xf>
    <xf numFmtId="176" fontId="31" fillId="0" borderId="118" xfId="0" applyNumberFormat="1" applyFont="1" applyBorder="1" applyAlignment="1">
      <alignment horizontal="center" vertical="center"/>
    </xf>
    <xf numFmtId="176" fontId="31" fillId="0" borderId="98" xfId="0" applyNumberFormat="1" applyFont="1" applyBorder="1" applyAlignment="1">
      <alignment horizontal="center" vertical="center"/>
    </xf>
    <xf numFmtId="176" fontId="31" fillId="0" borderId="119" xfId="0" applyNumberFormat="1" applyFont="1" applyBorder="1" applyAlignment="1">
      <alignment horizontal="center" vertical="center"/>
    </xf>
    <xf numFmtId="176" fontId="31" fillId="0" borderId="122" xfId="0" applyNumberFormat="1" applyFont="1" applyBorder="1" applyAlignment="1">
      <alignment horizontal="center" vertical="center"/>
    </xf>
    <xf numFmtId="176" fontId="31" fillId="0" borderId="123" xfId="0" applyNumberFormat="1" applyFont="1" applyBorder="1" applyAlignment="1">
      <alignment horizontal="center" vertical="center"/>
    </xf>
    <xf numFmtId="176" fontId="31" fillId="0" borderId="124" xfId="0" applyNumberFormat="1" applyFont="1" applyBorder="1" applyAlignment="1">
      <alignment horizontal="center" vertical="center"/>
    </xf>
    <xf numFmtId="176" fontId="29" fillId="0" borderId="103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8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6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29" fillId="0" borderId="35" xfId="0" applyFont="1" applyBorder="1" applyAlignment="1">
      <alignment horizontal="center" vertical="center"/>
    </xf>
    <xf numFmtId="0" fontId="29" fillId="0" borderId="114" xfId="0" applyFont="1" applyBorder="1" applyAlignment="1">
      <alignment horizontal="center" vertical="center"/>
    </xf>
    <xf numFmtId="0" fontId="29" fillId="0" borderId="88" xfId="0" applyFont="1" applyBorder="1" applyAlignment="1">
      <alignment horizontal="center" vertical="center"/>
    </xf>
    <xf numFmtId="0" fontId="29" fillId="0" borderId="117" xfId="0" applyFont="1" applyBorder="1" applyAlignment="1">
      <alignment horizontal="center" vertical="center"/>
    </xf>
    <xf numFmtId="0" fontId="29" fillId="0" borderId="120" xfId="0" applyFont="1" applyBorder="1" applyAlignment="1">
      <alignment horizontal="center" vertical="center"/>
    </xf>
    <xf numFmtId="0" fontId="29" fillId="0" borderId="121" xfId="0" applyFont="1" applyBorder="1" applyAlignment="1">
      <alignment horizontal="center" vertical="center"/>
    </xf>
    <xf numFmtId="0" fontId="29" fillId="0" borderId="89" xfId="0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23" fillId="5" borderId="0" xfId="0" applyFont="1" applyFill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0" fillId="0" borderId="54" xfId="0" applyFont="1" applyBorder="1" applyAlignment="1" applyProtection="1">
      <alignment horizontal="right" vertical="center"/>
    </xf>
    <xf numFmtId="41" fontId="14" fillId="3" borderId="93" xfId="1" applyFont="1" applyFill="1" applyBorder="1" applyAlignment="1">
      <alignment horizontal="center" vertical="center"/>
    </xf>
    <xf numFmtId="41" fontId="14" fillId="3" borderId="126" xfId="1" applyFont="1" applyFill="1" applyBorder="1" applyAlignment="1">
      <alignment horizontal="center" vertical="center"/>
    </xf>
    <xf numFmtId="41" fontId="14" fillId="0" borderId="125" xfId="1" applyFont="1" applyBorder="1" applyAlignment="1">
      <alignment horizontal="center" vertical="center" textRotation="255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41" fontId="14" fillId="0" borderId="20" xfId="1" applyFont="1" applyBorder="1" applyAlignment="1" applyProtection="1">
      <alignment horizontal="center" vertical="center" textRotation="255"/>
    </xf>
    <xf numFmtId="41" fontId="14" fillId="0" borderId="20" xfId="1" applyFont="1" applyBorder="1" applyAlignment="1">
      <alignment horizontal="center" vertical="center" textRotation="255"/>
    </xf>
    <xf numFmtId="41" fontId="14" fillId="0" borderId="20" xfId="1" applyFont="1" applyFill="1" applyBorder="1" applyAlignment="1">
      <alignment horizontal="center" vertical="center" textRotation="255"/>
    </xf>
    <xf numFmtId="0" fontId="0" fillId="0" borderId="66" xfId="0" applyBorder="1">
      <alignment vertical="center"/>
    </xf>
    <xf numFmtId="0" fontId="35" fillId="3" borderId="93" xfId="0" applyFont="1" applyFill="1" applyBorder="1" applyAlignment="1" applyProtection="1">
      <alignment horizontal="center" vertical="center" wrapText="1"/>
    </xf>
    <xf numFmtId="0" fontId="35" fillId="3" borderId="81" xfId="0" applyFont="1" applyFill="1" applyBorder="1" applyAlignment="1" applyProtection="1">
      <alignment horizontal="center" vertical="center" wrapText="1"/>
    </xf>
    <xf numFmtId="41" fontId="35" fillId="0" borderId="65" xfId="0" applyNumberFormat="1" applyFont="1" applyBorder="1" applyAlignment="1" applyProtection="1">
      <alignment horizontal="center" vertical="center" textRotation="255"/>
    </xf>
    <xf numFmtId="41" fontId="35" fillId="0" borderId="64" xfId="0" applyNumberFormat="1" applyFont="1" applyBorder="1" applyAlignment="1" applyProtection="1">
      <alignment horizontal="center" vertical="center" textRotation="255"/>
    </xf>
    <xf numFmtId="41" fontId="35" fillId="0" borderId="59" xfId="0" applyNumberFormat="1" applyFont="1" applyBorder="1" applyAlignment="1" applyProtection="1">
      <alignment horizontal="center" vertical="center" textRotation="255"/>
    </xf>
    <xf numFmtId="0" fontId="35" fillId="0" borderId="65" xfId="0" applyFont="1" applyBorder="1" applyAlignment="1">
      <alignment horizontal="center" vertical="center" textRotation="255"/>
    </xf>
    <xf numFmtId="0" fontId="35" fillId="0" borderId="64" xfId="0" applyFont="1" applyBorder="1" applyAlignment="1">
      <alignment horizontal="center" vertical="center" textRotation="255"/>
    </xf>
    <xf numFmtId="0" fontId="35" fillId="0" borderId="59" xfId="0" applyFont="1" applyBorder="1" applyAlignment="1">
      <alignment horizontal="center" vertical="center" textRotation="255"/>
    </xf>
    <xf numFmtId="41" fontId="35" fillId="0" borderId="60" xfId="0" applyNumberFormat="1" applyFont="1" applyBorder="1" applyAlignment="1" applyProtection="1">
      <alignment horizontal="center" vertical="center" textRotation="255"/>
    </xf>
    <xf numFmtId="0" fontId="35" fillId="0" borderId="92" xfId="0" applyFont="1" applyBorder="1" applyAlignment="1">
      <alignment horizontal="center" vertical="center" textRotation="255"/>
    </xf>
    <xf numFmtId="0" fontId="35" fillId="0" borderId="65" xfId="0" applyNumberFormat="1" applyFont="1" applyBorder="1" applyAlignment="1" applyProtection="1">
      <alignment horizontal="center" vertical="center" textRotation="255" shrinkToFit="1"/>
    </xf>
    <xf numFmtId="0" fontId="35" fillId="0" borderId="64" xfId="0" applyNumberFormat="1" applyFont="1" applyBorder="1" applyAlignment="1" applyProtection="1">
      <alignment horizontal="center" vertical="center" textRotation="255" shrinkToFit="1"/>
    </xf>
    <xf numFmtId="0" fontId="35" fillId="0" borderId="59" xfId="0" applyNumberFormat="1" applyFont="1" applyBorder="1" applyAlignment="1" applyProtection="1">
      <alignment horizontal="center" vertical="center" textRotation="255" shrinkToFit="1"/>
    </xf>
    <xf numFmtId="41" fontId="35" fillId="0" borderId="90" xfId="0" applyNumberFormat="1" applyFont="1" applyBorder="1" applyAlignment="1" applyProtection="1">
      <alignment horizontal="center" vertical="center"/>
    </xf>
    <xf numFmtId="41" fontId="35" fillId="0" borderId="91" xfId="0" applyNumberFormat="1" applyFont="1" applyBorder="1" applyAlignment="1" applyProtection="1">
      <alignment horizontal="center" vertical="center"/>
    </xf>
    <xf numFmtId="0" fontId="35" fillId="0" borderId="65" xfId="0" applyFont="1" applyBorder="1" applyAlignment="1" applyProtection="1">
      <alignment horizontal="center" vertical="center"/>
    </xf>
    <xf numFmtId="0" fontId="35" fillId="0" borderId="60" xfId="0" applyFont="1" applyBorder="1" applyAlignment="1" applyProtection="1">
      <alignment horizontal="center" vertical="center"/>
    </xf>
    <xf numFmtId="0" fontId="35" fillId="0" borderId="86" xfId="0" applyFont="1" applyBorder="1" applyAlignment="1" applyProtection="1">
      <alignment horizontal="center" vertical="center"/>
    </xf>
    <xf numFmtId="0" fontId="35" fillId="0" borderId="87" xfId="0" applyFont="1" applyBorder="1" applyAlignment="1" applyProtection="1">
      <alignment horizontal="center" vertical="center"/>
    </xf>
    <xf numFmtId="41" fontId="35" fillId="0" borderId="86" xfId="0" applyNumberFormat="1" applyFont="1" applyBorder="1" applyAlignment="1" applyProtection="1">
      <alignment horizontal="center" vertical="center"/>
    </xf>
    <xf numFmtId="41" fontId="35" fillId="0" borderId="87" xfId="0" applyNumberFormat="1" applyFont="1" applyBorder="1" applyAlignment="1" applyProtection="1">
      <alignment horizontal="center" vertical="center"/>
    </xf>
    <xf numFmtId="0" fontId="35" fillId="0" borderId="88" xfId="0" applyFont="1" applyBorder="1" applyAlignment="1" applyProtection="1">
      <alignment horizontal="center" vertical="center"/>
    </xf>
    <xf numFmtId="0" fontId="35" fillId="0" borderId="31" xfId="0" applyFont="1" applyBorder="1" applyAlignment="1" applyProtection="1">
      <alignment horizontal="center" vertical="center"/>
    </xf>
    <xf numFmtId="0" fontId="35" fillId="0" borderId="89" xfId="0" applyFont="1" applyBorder="1" applyAlignment="1" applyProtection="1">
      <alignment horizontal="center" vertical="center"/>
    </xf>
    <xf numFmtId="41" fontId="35" fillId="0" borderId="96" xfId="0" applyNumberFormat="1" applyFont="1" applyBorder="1" applyAlignment="1" applyProtection="1">
      <alignment horizontal="center" vertical="center"/>
    </xf>
    <xf numFmtId="41" fontId="35" fillId="0" borderId="97" xfId="0" applyNumberFormat="1" applyFont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BBB287"/>
      <color rgb="FFFFFFCC"/>
      <color rgb="FFCCFFCC"/>
      <color rgb="FFF9B67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 sz="1500"/>
            </a:pPr>
            <a:r>
              <a:rPr lang="ko-KR" altLang="en-US" sz="1500"/>
              <a:t>연도별 유학생수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총괄!$B$11</c:f>
              <c:strCache>
                <c:ptCount val="1"/>
                <c:pt idx="0">
                  <c:v>유학생수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</a:ln>
          </c:spPr>
          <c:marker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</c:spPr>
          </c:marker>
          <c:cat>
            <c:strRef>
              <c:f>총괄!$C$10:$M$10</c:f>
              <c:strCache>
                <c:ptCount val="11"/>
                <c:pt idx="0">
                  <c:v>2008년도</c:v>
                </c:pt>
                <c:pt idx="1">
                  <c:v>2009년도</c:v>
                </c:pt>
                <c:pt idx="2">
                  <c:v>2010년도</c:v>
                </c:pt>
                <c:pt idx="3">
                  <c:v>2011년도</c:v>
                </c:pt>
                <c:pt idx="4">
                  <c:v>2012년도</c:v>
                </c:pt>
                <c:pt idx="5">
                  <c:v>2013년도</c:v>
                </c:pt>
                <c:pt idx="6">
                  <c:v>2014년도</c:v>
                </c:pt>
                <c:pt idx="7">
                  <c:v>2015년</c:v>
                </c:pt>
                <c:pt idx="8">
                  <c:v>2016년</c:v>
                </c:pt>
                <c:pt idx="9">
                  <c:v>2017년</c:v>
                </c:pt>
                <c:pt idx="10">
                  <c:v>2018년</c:v>
                </c:pt>
              </c:strCache>
            </c:strRef>
          </c:cat>
          <c:val>
            <c:numRef>
              <c:f>총괄!$C$11:$M$11</c:f>
              <c:numCache>
                <c:formatCode>#,##0_ </c:formatCode>
                <c:ptCount val="11"/>
                <c:pt idx="0">
                  <c:v>216867</c:v>
                </c:pt>
                <c:pt idx="1">
                  <c:v>240949</c:v>
                </c:pt>
                <c:pt idx="2">
                  <c:v>251887</c:v>
                </c:pt>
                <c:pt idx="3">
                  <c:v>262465</c:v>
                </c:pt>
                <c:pt idx="4">
                  <c:v>239213</c:v>
                </c:pt>
                <c:pt idx="5">
                  <c:v>227126</c:v>
                </c:pt>
                <c:pt idx="6">
                  <c:v>219543</c:v>
                </c:pt>
                <c:pt idx="7">
                  <c:v>214696</c:v>
                </c:pt>
                <c:pt idx="8">
                  <c:v>223908</c:v>
                </c:pt>
                <c:pt idx="9">
                  <c:v>239824</c:v>
                </c:pt>
                <c:pt idx="10">
                  <c:v>220930</c:v>
                </c:pt>
              </c:numCache>
            </c:numRef>
          </c:val>
        </c:ser>
        <c:marker val="1"/>
        <c:axId val="40102144"/>
        <c:axId val="41271296"/>
      </c:lineChart>
      <c:catAx>
        <c:axId val="40102144"/>
        <c:scaling>
          <c:orientation val="minMax"/>
        </c:scaling>
        <c:axPos val="b"/>
        <c:tickLblPos val="nextTo"/>
        <c:crossAx val="41271296"/>
        <c:crosses val="autoZero"/>
        <c:auto val="1"/>
        <c:lblAlgn val="ctr"/>
        <c:lblOffset val="100"/>
      </c:catAx>
      <c:valAx>
        <c:axId val="41271296"/>
        <c:scaling>
          <c:orientation val="minMax"/>
        </c:scaling>
        <c:axPos val="l"/>
        <c:numFmt formatCode="#,##0_ " sourceLinked="1"/>
        <c:tickLblPos val="nextTo"/>
        <c:crossAx val="40102144"/>
        <c:crosses val="autoZero"/>
        <c:crossBetween val="between"/>
      </c:valAx>
    </c:plotArea>
    <c:legend>
      <c:legendPos val="r"/>
      <c:layout/>
      <c:spPr>
        <a:ln>
          <a:solidFill>
            <a:schemeClr val="bg1">
              <a:lumMod val="50000"/>
            </a:schemeClr>
          </a:solidFill>
        </a:ln>
      </c:sp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>
        <c:manualLayout>
          <c:layoutTarget val="inner"/>
          <c:xMode val="edge"/>
          <c:yMode val="edge"/>
          <c:x val="9.6495262603106702E-2"/>
          <c:y val="0.16203703703704544"/>
          <c:w val="0.75015805417881243"/>
          <c:h val="0.68758858267716538"/>
        </c:manualLayout>
      </c:layout>
      <c:barChart>
        <c:barDir val="bar"/>
        <c:grouping val="percentStacked"/>
        <c:ser>
          <c:idx val="0"/>
          <c:order val="0"/>
          <c:tx>
            <c:strRef>
              <c:f>총괄!$C$32</c:f>
              <c:strCache>
                <c:ptCount val="1"/>
                <c:pt idx="0">
                  <c:v>어학연수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cat>
            <c:strRef>
              <c:f>총괄!$B$34:$B$39</c:f>
              <c:strCache>
                <c:ptCount val="6"/>
                <c:pt idx="0">
                  <c:v>아시아·오세아니아</c:v>
                </c:pt>
                <c:pt idx="1">
                  <c:v>북미</c:v>
                </c:pt>
                <c:pt idx="2">
                  <c:v>중남미</c:v>
                </c:pt>
                <c:pt idx="3">
                  <c:v>유럽</c:v>
                </c:pt>
                <c:pt idx="4">
                  <c:v>중동</c:v>
                </c:pt>
                <c:pt idx="5">
                  <c:v>아프리카</c:v>
                </c:pt>
              </c:strCache>
            </c:strRef>
          </c:cat>
          <c:val>
            <c:numRef>
              <c:f>총괄!$C$34:$C$39</c:f>
              <c:numCache>
                <c:formatCode>#,##0_ </c:formatCode>
                <c:ptCount val="6"/>
                <c:pt idx="0">
                  <c:v>10301</c:v>
                </c:pt>
                <c:pt idx="1">
                  <c:v>15162</c:v>
                </c:pt>
                <c:pt idx="2">
                  <c:v>296</c:v>
                </c:pt>
                <c:pt idx="3">
                  <c:v>12547</c:v>
                </c:pt>
                <c:pt idx="4">
                  <c:v>55</c:v>
                </c:pt>
                <c:pt idx="5">
                  <c:v>71</c:v>
                </c:pt>
              </c:numCache>
            </c:numRef>
          </c:val>
        </c:ser>
        <c:ser>
          <c:idx val="1"/>
          <c:order val="1"/>
          <c:tx>
            <c:strRef>
              <c:f>총괄!$D$33</c:f>
              <c:strCache>
                <c:ptCount val="1"/>
                <c:pt idx="0">
                  <c:v>대학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cat>
            <c:strRef>
              <c:f>총괄!$B$34:$B$39</c:f>
              <c:strCache>
                <c:ptCount val="6"/>
                <c:pt idx="0">
                  <c:v>아시아·오세아니아</c:v>
                </c:pt>
                <c:pt idx="1">
                  <c:v>북미</c:v>
                </c:pt>
                <c:pt idx="2">
                  <c:v>중남미</c:v>
                </c:pt>
                <c:pt idx="3">
                  <c:v>유럽</c:v>
                </c:pt>
                <c:pt idx="4">
                  <c:v>중동</c:v>
                </c:pt>
                <c:pt idx="5">
                  <c:v>아프리카</c:v>
                </c:pt>
              </c:strCache>
            </c:strRef>
          </c:cat>
          <c:val>
            <c:numRef>
              <c:f>총괄!$D$34:$D$39</c:f>
              <c:numCache>
                <c:formatCode>#,##0_ </c:formatCode>
                <c:ptCount val="6"/>
                <c:pt idx="0">
                  <c:v>50753</c:v>
                </c:pt>
                <c:pt idx="1">
                  <c:v>31418</c:v>
                </c:pt>
                <c:pt idx="2">
                  <c:v>82</c:v>
                </c:pt>
                <c:pt idx="3">
                  <c:v>9094</c:v>
                </c:pt>
                <c:pt idx="4">
                  <c:v>136</c:v>
                </c:pt>
                <c:pt idx="5">
                  <c:v>208</c:v>
                </c:pt>
              </c:numCache>
            </c:numRef>
          </c:val>
        </c:ser>
        <c:ser>
          <c:idx val="2"/>
          <c:order val="2"/>
          <c:tx>
            <c:strRef>
              <c:f>총괄!$E$33</c:f>
              <c:strCache>
                <c:ptCount val="1"/>
                <c:pt idx="0">
                  <c:v>대학원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strRef>
              <c:f>총괄!$B$34:$B$39</c:f>
              <c:strCache>
                <c:ptCount val="6"/>
                <c:pt idx="0">
                  <c:v>아시아·오세아니아</c:v>
                </c:pt>
                <c:pt idx="1">
                  <c:v>북미</c:v>
                </c:pt>
                <c:pt idx="2">
                  <c:v>중남미</c:v>
                </c:pt>
                <c:pt idx="3">
                  <c:v>유럽</c:v>
                </c:pt>
                <c:pt idx="4">
                  <c:v>중동</c:v>
                </c:pt>
                <c:pt idx="5">
                  <c:v>아프리카</c:v>
                </c:pt>
              </c:strCache>
            </c:strRef>
          </c:cat>
          <c:val>
            <c:numRef>
              <c:f>총괄!$E$34:$E$39</c:f>
              <c:numCache>
                <c:formatCode>#,##0_ </c:formatCode>
                <c:ptCount val="6"/>
                <c:pt idx="0">
                  <c:v>7415</c:v>
                </c:pt>
                <c:pt idx="1">
                  <c:v>16647</c:v>
                </c:pt>
                <c:pt idx="2">
                  <c:v>39</c:v>
                </c:pt>
                <c:pt idx="3">
                  <c:v>7836</c:v>
                </c:pt>
                <c:pt idx="4">
                  <c:v>85</c:v>
                </c:pt>
                <c:pt idx="5">
                  <c:v>82</c:v>
                </c:pt>
              </c:numCache>
            </c:numRef>
          </c:val>
        </c:ser>
        <c:ser>
          <c:idx val="3"/>
          <c:order val="3"/>
          <c:tx>
            <c:strRef>
              <c:f>총괄!$G$32</c:f>
              <c:strCache>
                <c:ptCount val="1"/>
                <c:pt idx="0">
                  <c:v>기타연수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cat>
            <c:strRef>
              <c:f>총괄!$B$34:$B$39</c:f>
              <c:strCache>
                <c:ptCount val="6"/>
                <c:pt idx="0">
                  <c:v>아시아·오세아니아</c:v>
                </c:pt>
                <c:pt idx="1">
                  <c:v>북미</c:v>
                </c:pt>
                <c:pt idx="2">
                  <c:v>중남미</c:v>
                </c:pt>
                <c:pt idx="3">
                  <c:v>유럽</c:v>
                </c:pt>
                <c:pt idx="4">
                  <c:v>중동</c:v>
                </c:pt>
                <c:pt idx="5">
                  <c:v>아프리카</c:v>
                </c:pt>
              </c:strCache>
            </c:strRef>
          </c:cat>
          <c:val>
            <c:numRef>
              <c:f>총괄!$G$34:$G$39</c:f>
              <c:numCache>
                <c:formatCode>#,##0_ </c:formatCode>
                <c:ptCount val="6"/>
                <c:pt idx="0">
                  <c:v>44664</c:v>
                </c:pt>
                <c:pt idx="1">
                  <c:v>7798</c:v>
                </c:pt>
                <c:pt idx="2">
                  <c:v>68</c:v>
                </c:pt>
                <c:pt idx="3">
                  <c:v>6033</c:v>
                </c:pt>
                <c:pt idx="4">
                  <c:v>132</c:v>
                </c:pt>
                <c:pt idx="5">
                  <c:v>8</c:v>
                </c:pt>
              </c:numCache>
            </c:numRef>
          </c:val>
        </c:ser>
        <c:gapWidth val="100"/>
        <c:overlap val="100"/>
        <c:axId val="42980864"/>
        <c:axId val="42982400"/>
      </c:barChart>
      <c:catAx>
        <c:axId val="42980864"/>
        <c:scaling>
          <c:orientation val="maxMin"/>
        </c:scaling>
        <c:axPos val="l"/>
        <c:tickLblPos val="nextTo"/>
        <c:crossAx val="42982400"/>
        <c:crosses val="autoZero"/>
        <c:auto val="1"/>
        <c:lblAlgn val="ctr"/>
        <c:lblOffset val="100"/>
      </c:catAx>
      <c:valAx>
        <c:axId val="42982400"/>
        <c:scaling>
          <c:orientation val="minMax"/>
        </c:scaling>
        <c:axPos val="b"/>
        <c:numFmt formatCode="0%" sourceLinked="1"/>
        <c:tickLblPos val="nextTo"/>
        <c:crossAx val="42980864"/>
        <c:crosses val="max"/>
        <c:crossBetween val="between"/>
      </c:valAx>
    </c:plotArea>
    <c:legend>
      <c:legendPos val="r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>
        <c:manualLayout>
          <c:layoutTarget val="inner"/>
          <c:xMode val="edge"/>
          <c:yMode val="edge"/>
          <c:x val="9.7323831356523477E-2"/>
          <c:y val="0.22613375916084247"/>
          <c:w val="0.7794607338056897"/>
          <c:h val="0.65446888505948375"/>
        </c:manualLayout>
      </c:layout>
      <c:barChart>
        <c:barDir val="col"/>
        <c:grouping val="clustered"/>
        <c:ser>
          <c:idx val="0"/>
          <c:order val="0"/>
          <c:tx>
            <c:strRef>
              <c:f>총괄!$B$62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BBB287"/>
            </a:solidFill>
          </c:spPr>
          <c:cat>
            <c:strRef>
              <c:f>총괄!$C$61:$K$61</c:f>
              <c:strCache>
                <c:ptCount val="9"/>
                <c:pt idx="0">
                  <c:v>미국</c:v>
                </c:pt>
                <c:pt idx="1">
                  <c:v>중국</c:v>
                </c:pt>
                <c:pt idx="2">
                  <c:v>영국</c:v>
                </c:pt>
                <c:pt idx="3">
                  <c:v>호주</c:v>
                </c:pt>
                <c:pt idx="4">
                  <c:v>일본</c:v>
                </c:pt>
                <c:pt idx="5">
                  <c:v>캐나다</c:v>
                </c:pt>
                <c:pt idx="6">
                  <c:v>뉴질랜드</c:v>
                </c:pt>
                <c:pt idx="7">
                  <c:v>독일</c:v>
                </c:pt>
                <c:pt idx="8">
                  <c:v>기타</c:v>
                </c:pt>
              </c:strCache>
            </c:strRef>
          </c:cat>
          <c:val>
            <c:numRef>
              <c:f>총괄!$C$62:$K$62</c:f>
              <c:numCache>
                <c:formatCode>#,##0_ </c:formatCode>
                <c:ptCount val="9"/>
                <c:pt idx="0">
                  <c:v>61007</c:v>
                </c:pt>
                <c:pt idx="1">
                  <c:v>73240</c:v>
                </c:pt>
                <c:pt idx="2">
                  <c:v>11065</c:v>
                </c:pt>
                <c:pt idx="3">
                  <c:v>16770</c:v>
                </c:pt>
                <c:pt idx="4">
                  <c:v>15457</c:v>
                </c:pt>
                <c:pt idx="5">
                  <c:v>8735</c:v>
                </c:pt>
                <c:pt idx="6">
                  <c:v>6060</c:v>
                </c:pt>
                <c:pt idx="7">
                  <c:v>6087</c:v>
                </c:pt>
                <c:pt idx="8">
                  <c:v>41403</c:v>
                </c:pt>
              </c:numCache>
            </c:numRef>
          </c:val>
        </c:ser>
        <c:ser>
          <c:idx val="1"/>
          <c:order val="1"/>
          <c:tx>
            <c:strRef>
              <c:f>총괄!$B$64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F9B67F"/>
            </a:solidFill>
          </c:spPr>
          <c:cat>
            <c:strRef>
              <c:f>총괄!$C$61:$K$61</c:f>
              <c:strCache>
                <c:ptCount val="9"/>
                <c:pt idx="0">
                  <c:v>미국</c:v>
                </c:pt>
                <c:pt idx="1">
                  <c:v>중국</c:v>
                </c:pt>
                <c:pt idx="2">
                  <c:v>영국</c:v>
                </c:pt>
                <c:pt idx="3">
                  <c:v>호주</c:v>
                </c:pt>
                <c:pt idx="4">
                  <c:v>일본</c:v>
                </c:pt>
                <c:pt idx="5">
                  <c:v>캐나다</c:v>
                </c:pt>
                <c:pt idx="6">
                  <c:v>뉴질랜드</c:v>
                </c:pt>
                <c:pt idx="7">
                  <c:v>독일</c:v>
                </c:pt>
                <c:pt idx="8">
                  <c:v>기타</c:v>
                </c:pt>
              </c:strCache>
            </c:strRef>
          </c:cat>
          <c:val>
            <c:numRef>
              <c:f>총괄!$C$64:$K$64</c:f>
              <c:numCache>
                <c:formatCode>#,##0_ </c:formatCode>
                <c:ptCount val="9"/>
                <c:pt idx="0">
                  <c:v>58663</c:v>
                </c:pt>
                <c:pt idx="1">
                  <c:v>63827</c:v>
                </c:pt>
                <c:pt idx="2">
                  <c:v>10717</c:v>
                </c:pt>
                <c:pt idx="3">
                  <c:v>16801</c:v>
                </c:pt>
                <c:pt idx="4">
                  <c:v>15740</c:v>
                </c:pt>
                <c:pt idx="5">
                  <c:v>12279</c:v>
                </c:pt>
                <c:pt idx="6">
                  <c:v>5178</c:v>
                </c:pt>
                <c:pt idx="7">
                  <c:v>6527</c:v>
                </c:pt>
                <c:pt idx="8">
                  <c:v>31198</c:v>
                </c:pt>
              </c:numCache>
            </c:numRef>
          </c:val>
        </c:ser>
        <c:gapWidth val="100"/>
        <c:axId val="41492480"/>
        <c:axId val="41494016"/>
      </c:barChart>
      <c:catAx>
        <c:axId val="41492480"/>
        <c:scaling>
          <c:orientation val="minMax"/>
        </c:scaling>
        <c:axPos val="b"/>
        <c:tickLblPos val="nextTo"/>
        <c:crossAx val="41494016"/>
        <c:crosses val="autoZero"/>
        <c:auto val="1"/>
        <c:lblAlgn val="ctr"/>
        <c:lblOffset val="100"/>
      </c:catAx>
      <c:valAx>
        <c:axId val="41494016"/>
        <c:scaling>
          <c:orientation val="minMax"/>
        </c:scaling>
        <c:axPos val="l"/>
        <c:numFmt formatCode="#,##0_ " sourceLinked="1"/>
        <c:tickLblPos val="nextTo"/>
        <c:crossAx val="41492480"/>
        <c:crosses val="autoZero"/>
        <c:crossBetween val="between"/>
      </c:valAx>
    </c:plotArea>
    <c:legend>
      <c:legendPos val="r"/>
      <c:spPr>
        <a:ln>
          <a:solidFill>
            <a:sysClr val="window" lastClr="FFFFFF">
              <a:shade val="50000"/>
            </a:sysClr>
          </a:solidFill>
        </a:ln>
      </c:spPr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13</xdr:row>
      <xdr:rowOff>0</xdr:rowOff>
    </xdr:from>
    <xdr:to>
      <xdr:col>12</xdr:col>
      <xdr:colOff>676275</xdr:colOff>
      <xdr:row>26</xdr:row>
      <xdr:rowOff>152400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42</xdr:row>
      <xdr:rowOff>0</xdr:rowOff>
    </xdr:from>
    <xdr:to>
      <xdr:col>12</xdr:col>
      <xdr:colOff>666750</xdr:colOff>
      <xdr:row>56</xdr:row>
      <xdr:rowOff>0</xdr:rowOff>
    </xdr:to>
    <xdr:graphicFrame macro="">
      <xdr:nvGraphicFramePr>
        <xdr:cNvPr id="8" name="차트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5</xdr:col>
      <xdr:colOff>666750</xdr:colOff>
      <xdr:row>42</xdr:row>
      <xdr:rowOff>57150</xdr:rowOff>
    </xdr:from>
    <xdr:ext cx="1600199" cy="424988"/>
    <xdr:sp macro="" textlink="">
      <xdr:nvSpPr>
        <xdr:cNvPr id="15" name="TextBox 14"/>
        <xdr:cNvSpPr txBox="1"/>
      </xdr:nvSpPr>
      <xdr:spPr>
        <a:xfrm>
          <a:off x="3895725" y="9534525"/>
          <a:ext cx="1600199" cy="4249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1">
          <a:spAutoFit/>
        </a:bodyPr>
        <a:lstStyle/>
        <a:p>
          <a:r>
            <a:rPr lang="ko-KR" altLang="en-US" sz="1500" b="1"/>
            <a:t>지역별 유학생수</a:t>
          </a:r>
        </a:p>
      </xdr:txBody>
    </xdr:sp>
    <xdr:clientData/>
  </xdr:oneCellAnchor>
  <xdr:twoCellAnchor>
    <xdr:from>
      <xdr:col>0</xdr:col>
      <xdr:colOff>219074</xdr:colOff>
      <xdr:row>66</xdr:row>
      <xdr:rowOff>0</xdr:rowOff>
    </xdr:from>
    <xdr:to>
      <xdr:col>12</xdr:col>
      <xdr:colOff>657225</xdr:colOff>
      <xdr:row>80</xdr:row>
      <xdr:rowOff>0</xdr:rowOff>
    </xdr:to>
    <xdr:graphicFrame macro="">
      <xdr:nvGraphicFramePr>
        <xdr:cNvPr id="16" name="차트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0.35703</cdr:x>
      <cdr:y>0.01254</cdr:y>
    </cdr:from>
    <cdr:to>
      <cdr:x>0.63328</cdr:x>
      <cdr:y>0.15241</cdr:y>
    </cdr:to>
    <cdr:sp macro="" textlink="">
      <cdr:nvSpPr>
        <cdr:cNvPr id="2" name="TextBox 14"/>
        <cdr:cNvSpPr txBox="1"/>
      </cdr:nvSpPr>
      <cdr:spPr>
        <a:xfrm xmlns:a="http://schemas.openxmlformats.org/drawingml/2006/main">
          <a:off x="2105026" y="38100"/>
          <a:ext cx="1628774" cy="4249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ko-KR" altLang="en-US" sz="1500" b="1"/>
            <a:t>주요 국가별 현황</a:t>
          </a: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65"/>
  <sheetViews>
    <sheetView tabSelected="1" zoomScaleNormal="100" workbookViewId="0"/>
  </sheetViews>
  <sheetFormatPr defaultRowHeight="16.5"/>
  <cols>
    <col min="1" max="1" width="2.875" customWidth="1"/>
    <col min="2" max="12" width="9.875" customWidth="1"/>
  </cols>
  <sheetData>
    <row r="2" spans="2:13" ht="31.5">
      <c r="B2" s="309" t="s">
        <v>325</v>
      </c>
      <c r="C2" s="309"/>
      <c r="D2" s="309"/>
      <c r="E2" s="309"/>
      <c r="F2" s="309"/>
      <c r="G2" s="309"/>
      <c r="H2" s="309"/>
      <c r="I2" s="309"/>
      <c r="J2" s="309"/>
      <c r="K2" s="309"/>
      <c r="L2" s="51"/>
    </row>
    <row r="3" spans="2:13" ht="8.25" customHeight="1"/>
    <row r="4" spans="2:13" ht="20.25">
      <c r="B4" s="310" t="s">
        <v>122</v>
      </c>
      <c r="C4" s="310"/>
      <c r="D4" s="310"/>
      <c r="E4" s="310"/>
      <c r="F4" s="310"/>
      <c r="G4" s="310"/>
      <c r="H4" s="310"/>
      <c r="I4" s="310"/>
      <c r="J4" s="310"/>
      <c r="K4" s="310"/>
    </row>
    <row r="6" spans="2:13" ht="20.25">
      <c r="B6" s="52" t="s">
        <v>119</v>
      </c>
      <c r="C6" s="52"/>
      <c r="D6" s="52"/>
      <c r="E6" s="52"/>
      <c r="F6" s="52"/>
      <c r="G6" s="52"/>
      <c r="H6" s="52"/>
      <c r="I6" s="52"/>
      <c r="J6" s="52"/>
    </row>
    <row r="8" spans="2:13" ht="17.25">
      <c r="B8" s="298" t="s">
        <v>120</v>
      </c>
      <c r="C8" s="298"/>
      <c r="D8" s="298"/>
      <c r="E8" s="298"/>
      <c r="F8" s="298"/>
      <c r="I8" s="48"/>
      <c r="J8" s="48"/>
    </row>
    <row r="9" spans="2:13" ht="18" thickBot="1">
      <c r="B9" s="47"/>
      <c r="C9" s="47"/>
      <c r="D9" s="47"/>
      <c r="E9" s="47"/>
      <c r="F9" s="47"/>
      <c r="G9" s="297"/>
      <c r="H9" s="297"/>
      <c r="I9" s="297"/>
      <c r="J9" s="297" t="s">
        <v>159</v>
      </c>
      <c r="K9" s="297"/>
      <c r="L9" s="297"/>
    </row>
    <row r="10" spans="2:13" ht="24" customHeight="1">
      <c r="B10" s="49" t="s">
        <v>123</v>
      </c>
      <c r="C10" s="202" t="s">
        <v>124</v>
      </c>
      <c r="D10" s="202" t="s">
        <v>125</v>
      </c>
      <c r="E10" s="202" t="s">
        <v>126</v>
      </c>
      <c r="F10" s="202" t="s">
        <v>127</v>
      </c>
      <c r="G10" s="271" t="s">
        <v>128</v>
      </c>
      <c r="H10" s="272" t="s">
        <v>156</v>
      </c>
      <c r="I10" s="272" t="s">
        <v>175</v>
      </c>
      <c r="J10" s="272" t="s">
        <v>227</v>
      </c>
      <c r="K10" s="272" t="s">
        <v>229</v>
      </c>
      <c r="L10" s="271" t="s">
        <v>324</v>
      </c>
      <c r="M10" s="273" t="s">
        <v>323</v>
      </c>
    </row>
    <row r="11" spans="2:13" ht="24" customHeight="1" thickBot="1">
      <c r="B11" s="50" t="s">
        <v>129</v>
      </c>
      <c r="C11" s="274">
        <v>216867</v>
      </c>
      <c r="D11" s="274">
        <v>240949</v>
      </c>
      <c r="E11" s="274">
        <v>251887</v>
      </c>
      <c r="F11" s="274">
        <v>262465</v>
      </c>
      <c r="G11" s="275">
        <v>239213</v>
      </c>
      <c r="H11" s="276">
        <v>227126</v>
      </c>
      <c r="I11" s="276">
        <v>219543</v>
      </c>
      <c r="J11" s="276">
        <v>214696</v>
      </c>
      <c r="K11" s="276">
        <f>연도별!L152</f>
        <v>223908</v>
      </c>
      <c r="L11" s="275">
        <f>연도별!M152</f>
        <v>239824</v>
      </c>
      <c r="M11" s="277">
        <f>연도별!N152</f>
        <v>220930</v>
      </c>
    </row>
    <row r="30" spans="2:8" ht="17.25">
      <c r="B30" s="298" t="s">
        <v>130</v>
      </c>
      <c r="C30" s="298"/>
      <c r="D30" s="298"/>
      <c r="E30" s="298"/>
      <c r="F30" s="298"/>
    </row>
    <row r="31" spans="2:8" ht="17.25" thickBot="1">
      <c r="G31" s="297" t="s">
        <v>315</v>
      </c>
      <c r="H31" s="297"/>
    </row>
    <row r="32" spans="2:8">
      <c r="B32" s="299" t="s">
        <v>131</v>
      </c>
      <c r="C32" s="305" t="s">
        <v>135</v>
      </c>
      <c r="D32" s="307" t="s">
        <v>121</v>
      </c>
      <c r="E32" s="308"/>
      <c r="F32" s="308"/>
      <c r="G32" s="301" t="s">
        <v>136</v>
      </c>
      <c r="H32" s="303" t="s">
        <v>137</v>
      </c>
    </row>
    <row r="33" spans="2:8" ht="17.25" thickBot="1">
      <c r="B33" s="300"/>
      <c r="C33" s="306"/>
      <c r="D33" s="203" t="s">
        <v>133</v>
      </c>
      <c r="E33" s="203" t="s">
        <v>132</v>
      </c>
      <c r="F33" s="203" t="s">
        <v>134</v>
      </c>
      <c r="G33" s="302"/>
      <c r="H33" s="304"/>
    </row>
    <row r="34" spans="2:8" ht="24" customHeight="1" thickTop="1">
      <c r="B34" s="278" t="s">
        <v>160</v>
      </c>
      <c r="C34" s="279">
        <f>과정별!D35</f>
        <v>10301</v>
      </c>
      <c r="D34" s="280">
        <f>과정별!E35</f>
        <v>50753</v>
      </c>
      <c r="E34" s="280">
        <f>과정별!F35</f>
        <v>7415</v>
      </c>
      <c r="F34" s="280">
        <f>과정별!G35</f>
        <v>58168</v>
      </c>
      <c r="G34" s="285">
        <f>과정별!H35</f>
        <v>44664</v>
      </c>
      <c r="H34" s="288">
        <f>C34+F34+G34</f>
        <v>113133</v>
      </c>
    </row>
    <row r="35" spans="2:8" ht="24" customHeight="1">
      <c r="B35" s="53" t="s">
        <v>138</v>
      </c>
      <c r="C35" s="62">
        <f>과정별!D39</f>
        <v>15162</v>
      </c>
      <c r="D35" s="63">
        <f>과정별!E39</f>
        <v>31418</v>
      </c>
      <c r="E35" s="63">
        <f>과정별!F39</f>
        <v>16647</v>
      </c>
      <c r="F35" s="63">
        <f>과정별!G39</f>
        <v>48065</v>
      </c>
      <c r="G35" s="286">
        <f>과정별!H39</f>
        <v>7798</v>
      </c>
      <c r="H35" s="289">
        <f t="shared" ref="H35:H40" si="0">C35+F35+G35</f>
        <v>71025</v>
      </c>
    </row>
    <row r="36" spans="2:8" ht="24" customHeight="1">
      <c r="B36" s="53" t="s">
        <v>139</v>
      </c>
      <c r="C36" s="62">
        <f>과정별!D62</f>
        <v>296</v>
      </c>
      <c r="D36" s="63">
        <f>과정별!E62</f>
        <v>82</v>
      </c>
      <c r="E36" s="63">
        <f>과정별!F62</f>
        <v>39</v>
      </c>
      <c r="F36" s="63">
        <f>과정별!G62</f>
        <v>121</v>
      </c>
      <c r="G36" s="286">
        <f>과정별!H62</f>
        <v>68</v>
      </c>
      <c r="H36" s="289">
        <f t="shared" si="0"/>
        <v>485</v>
      </c>
    </row>
    <row r="37" spans="2:8" ht="24" customHeight="1">
      <c r="B37" s="53" t="s">
        <v>140</v>
      </c>
      <c r="C37" s="62">
        <f>과정별!D103</f>
        <v>12547</v>
      </c>
      <c r="D37" s="63">
        <f>과정별!E103</f>
        <v>9094</v>
      </c>
      <c r="E37" s="63">
        <f>과정별!F103</f>
        <v>7836</v>
      </c>
      <c r="F37" s="63">
        <f>과정별!G103</f>
        <v>16930</v>
      </c>
      <c r="G37" s="286">
        <f>과정별!H103</f>
        <v>6033</v>
      </c>
      <c r="H37" s="289">
        <f t="shared" si="0"/>
        <v>35510</v>
      </c>
    </row>
    <row r="38" spans="2:8" ht="24" customHeight="1">
      <c r="B38" s="53" t="s">
        <v>141</v>
      </c>
      <c r="C38" s="62">
        <f>과정별!D118</f>
        <v>55</v>
      </c>
      <c r="D38" s="63">
        <f>과정별!E118</f>
        <v>136</v>
      </c>
      <c r="E38" s="63">
        <f>과정별!F118</f>
        <v>85</v>
      </c>
      <c r="F38" s="63">
        <f>과정별!G118</f>
        <v>221</v>
      </c>
      <c r="G38" s="286">
        <f>과정별!H118</f>
        <v>132</v>
      </c>
      <c r="H38" s="289">
        <f t="shared" si="0"/>
        <v>408</v>
      </c>
    </row>
    <row r="39" spans="2:8" ht="24" customHeight="1" thickBot="1">
      <c r="B39" s="55" t="s">
        <v>142</v>
      </c>
      <c r="C39" s="64">
        <f>과정별!D150</f>
        <v>71</v>
      </c>
      <c r="D39" s="65">
        <f>과정별!E150</f>
        <v>208</v>
      </c>
      <c r="E39" s="65">
        <f>과정별!F150</f>
        <v>82</v>
      </c>
      <c r="F39" s="65">
        <f>과정별!G150</f>
        <v>290</v>
      </c>
      <c r="G39" s="287">
        <f>과정별!H150</f>
        <v>8</v>
      </c>
      <c r="H39" s="290">
        <f t="shared" si="0"/>
        <v>369</v>
      </c>
    </row>
    <row r="40" spans="2:8" ht="24" customHeight="1" thickTop="1" thickBot="1">
      <c r="B40" s="281" t="s">
        <v>137</v>
      </c>
      <c r="C40" s="282">
        <f>SUM(C34:C39)</f>
        <v>38432</v>
      </c>
      <c r="D40" s="283">
        <f>SUM(D34:D39)</f>
        <v>91691</v>
      </c>
      <c r="E40" s="284">
        <f>SUM(E34:E39)</f>
        <v>32104</v>
      </c>
      <c r="F40" s="284">
        <f>SUM(F34:F39)</f>
        <v>123795</v>
      </c>
      <c r="G40" s="283">
        <f>SUM(G34:G39)</f>
        <v>58703</v>
      </c>
      <c r="H40" s="291">
        <f t="shared" si="0"/>
        <v>220930</v>
      </c>
    </row>
    <row r="59" spans="2:14" ht="17.25">
      <c r="B59" s="298" t="s">
        <v>143</v>
      </c>
      <c r="C59" s="298"/>
      <c r="D59" s="298"/>
      <c r="E59" s="298"/>
      <c r="F59" s="298"/>
    </row>
    <row r="60" spans="2:14" ht="17.25" thickBot="1">
      <c r="G60" s="56"/>
      <c r="H60" s="56"/>
      <c r="K60" s="297" t="s">
        <v>159</v>
      </c>
      <c r="L60" s="297"/>
    </row>
    <row r="61" spans="2:14" ht="24" customHeight="1" thickBot="1">
      <c r="B61" s="58" t="s">
        <v>123</v>
      </c>
      <c r="C61" s="57" t="s">
        <v>144</v>
      </c>
      <c r="D61" s="60" t="s">
        <v>145</v>
      </c>
      <c r="E61" s="60" t="s">
        <v>146</v>
      </c>
      <c r="F61" s="60" t="s">
        <v>147</v>
      </c>
      <c r="G61" s="60" t="s">
        <v>148</v>
      </c>
      <c r="H61" s="60" t="s">
        <v>149</v>
      </c>
      <c r="I61" s="60" t="s">
        <v>150</v>
      </c>
      <c r="J61" s="60" t="s">
        <v>98</v>
      </c>
      <c r="K61" s="60" t="s">
        <v>152</v>
      </c>
      <c r="L61" s="61" t="s">
        <v>153</v>
      </c>
    </row>
    <row r="62" spans="2:14" ht="24" customHeight="1" thickTop="1">
      <c r="B62" s="59">
        <v>2017</v>
      </c>
      <c r="C62" s="126">
        <v>61007</v>
      </c>
      <c r="D62" s="127">
        <v>73240</v>
      </c>
      <c r="E62" s="127">
        <v>11065</v>
      </c>
      <c r="F62" s="127">
        <v>16770</v>
      </c>
      <c r="G62" s="127">
        <v>15457</v>
      </c>
      <c r="H62" s="127">
        <v>8735</v>
      </c>
      <c r="I62" s="127">
        <v>6060</v>
      </c>
      <c r="J62" s="127">
        <v>6087</v>
      </c>
      <c r="K62" s="127">
        <v>41403</v>
      </c>
      <c r="L62" s="128">
        <v>239824</v>
      </c>
    </row>
    <row r="63" spans="2:14" ht="24" customHeight="1" thickBot="1">
      <c r="B63" s="54" t="s">
        <v>158</v>
      </c>
      <c r="C63" s="129">
        <v>25.438238041230239</v>
      </c>
      <c r="D63" s="130">
        <v>30.539061978784442</v>
      </c>
      <c r="E63" s="130">
        <v>4.6138001200880643</v>
      </c>
      <c r="F63" s="130">
        <v>6.9926279271465743</v>
      </c>
      <c r="G63" s="130">
        <v>6.4451431049436252</v>
      </c>
      <c r="H63" s="130">
        <v>3.6422543198345454</v>
      </c>
      <c r="I63" s="130">
        <v>2.5268530255520716</v>
      </c>
      <c r="J63" s="130">
        <v>2.5</v>
      </c>
      <c r="K63" s="130">
        <v>17.3</v>
      </c>
      <c r="L63" s="131">
        <v>100.00000000000001</v>
      </c>
    </row>
    <row r="64" spans="2:14" ht="24" customHeight="1">
      <c r="B64" s="59">
        <v>2018</v>
      </c>
      <c r="C64" s="126">
        <f>과정별!I37</f>
        <v>58663</v>
      </c>
      <c r="D64" s="127">
        <f>과정별!I22</f>
        <v>63827</v>
      </c>
      <c r="E64" s="127">
        <f>과정별!I89</f>
        <v>10717</v>
      </c>
      <c r="F64" s="127">
        <f>과정별!I34</f>
        <v>16801</v>
      </c>
      <c r="G64" s="127">
        <f>과정별!I21</f>
        <v>15740</v>
      </c>
      <c r="H64" s="127">
        <f>과정별!I38</f>
        <v>12279</v>
      </c>
      <c r="I64" s="127">
        <f>과정별!I6</f>
        <v>5178</v>
      </c>
      <c r="J64" s="127">
        <f>과정별!I67</f>
        <v>6527</v>
      </c>
      <c r="K64" s="127">
        <f>L64-SUM(C64:J64)</f>
        <v>31198</v>
      </c>
      <c r="L64" s="132">
        <f>H40</f>
        <v>220930</v>
      </c>
      <c r="N64" s="71"/>
    </row>
    <row r="65" spans="2:12" ht="24" customHeight="1" thickBot="1">
      <c r="B65" s="54" t="s">
        <v>154</v>
      </c>
      <c r="C65" s="133">
        <f>(C64/L64)*100</f>
        <v>26.552754266057121</v>
      </c>
      <c r="D65" s="134">
        <f>(D64/L64)*100</f>
        <v>28.890146200153893</v>
      </c>
      <c r="E65" s="134">
        <f>(E64/L64)*100</f>
        <v>4.8508577377449873</v>
      </c>
      <c r="F65" s="134">
        <f>(F64/L64)*100</f>
        <v>7.6046711628117505</v>
      </c>
      <c r="G65" s="134">
        <f>(G64/L64)*100</f>
        <v>7.1244285520300545</v>
      </c>
      <c r="H65" s="134">
        <f>(H64/L64)*100</f>
        <v>5.5578690082831663</v>
      </c>
      <c r="I65" s="134">
        <f>(I64/L64)*100</f>
        <v>2.3437287828724029</v>
      </c>
      <c r="J65" s="134">
        <f>(J64/L64)*100</f>
        <v>2.9543294256099215</v>
      </c>
      <c r="K65" s="134">
        <f>(K64/L64)*100</f>
        <v>14.121214864436698</v>
      </c>
      <c r="L65" s="135">
        <f>SUM(C65:K65)</f>
        <v>100</v>
      </c>
    </row>
  </sheetData>
  <mergeCells count="14">
    <mergeCell ref="B8:F8"/>
    <mergeCell ref="B59:F59"/>
    <mergeCell ref="G9:I9"/>
    <mergeCell ref="B2:K2"/>
    <mergeCell ref="B4:K4"/>
    <mergeCell ref="J9:L9"/>
    <mergeCell ref="K60:L60"/>
    <mergeCell ref="B30:F30"/>
    <mergeCell ref="G31:H31"/>
    <mergeCell ref="B32:B33"/>
    <mergeCell ref="G32:G33"/>
    <mergeCell ref="H32:H33"/>
    <mergeCell ref="C32:C33"/>
    <mergeCell ref="D32:F32"/>
  </mergeCells>
  <phoneticPr fontId="2" type="noConversion"/>
  <pageMargins left="0.35433070866141736" right="0.35433070866141736" top="0.62992125984251968" bottom="0.74803149606299213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08"/>
  <sheetViews>
    <sheetView zoomScale="55" zoomScaleNormal="55" workbookViewId="0">
      <pane xSplit="3" ySplit="3" topLeftCell="D4" activePane="bottomRight" state="frozen"/>
      <selection activeCell="O135" sqref="O135"/>
      <selection pane="topRight" activeCell="O135" sqref="O135"/>
      <selection pane="bottomLeft" activeCell="O135" sqref="O135"/>
      <selection pane="bottomRight"/>
    </sheetView>
  </sheetViews>
  <sheetFormatPr defaultRowHeight="17.25"/>
  <cols>
    <col min="1" max="1" width="4.25" style="5" customWidth="1"/>
    <col min="2" max="2" width="8.25" style="5" customWidth="1"/>
    <col min="3" max="3" width="23.375" style="32" customWidth="1"/>
    <col min="4" max="7" width="10.875" style="30" customWidth="1"/>
    <col min="8" max="8" width="10.875" style="44" customWidth="1"/>
    <col min="9" max="9" width="10.875" style="5" customWidth="1"/>
    <col min="10" max="12" width="12.75" style="5" customWidth="1"/>
    <col min="13" max="13" width="12.75" style="167" customWidth="1"/>
    <col min="14" max="14" width="13.875" style="41" customWidth="1"/>
    <col min="15" max="16384" width="9" style="5"/>
  </cols>
  <sheetData>
    <row r="1" spans="2:14" ht="24.95" customHeight="1">
      <c r="B1" s="156" t="s">
        <v>178</v>
      </c>
      <c r="C1" s="156"/>
      <c r="D1" s="156"/>
      <c r="E1" s="3"/>
      <c r="F1" s="3"/>
      <c r="G1" s="3"/>
      <c r="H1" s="42"/>
      <c r="I1" s="4"/>
      <c r="J1" s="4"/>
      <c r="K1" s="4"/>
      <c r="L1" s="4"/>
      <c r="M1" s="158"/>
    </row>
    <row r="2" spans="2:14" s="10" customFormat="1" ht="21" customHeight="1" thickBot="1">
      <c r="B2" s="6"/>
      <c r="C2" s="7"/>
      <c r="D2" s="8"/>
      <c r="E2" s="9"/>
      <c r="F2" s="8"/>
      <c r="G2" s="8"/>
      <c r="I2" s="311" t="s">
        <v>179</v>
      </c>
      <c r="J2" s="311"/>
      <c r="K2" s="311"/>
      <c r="L2" s="311"/>
      <c r="M2" s="311"/>
      <c r="N2" s="261"/>
    </row>
    <row r="3" spans="2:14" ht="29.1" customHeight="1" thickBot="1">
      <c r="B3" s="93" t="s">
        <v>78</v>
      </c>
      <c r="C3" s="94" t="s">
        <v>79</v>
      </c>
      <c r="D3" s="95" t="s">
        <v>180</v>
      </c>
      <c r="E3" s="95" t="s">
        <v>181</v>
      </c>
      <c r="F3" s="95" t="s">
        <v>182</v>
      </c>
      <c r="G3" s="95" t="s">
        <v>183</v>
      </c>
      <c r="H3" s="95" t="s">
        <v>118</v>
      </c>
      <c r="I3" s="96" t="s">
        <v>184</v>
      </c>
      <c r="J3" s="174" t="s">
        <v>157</v>
      </c>
      <c r="K3" s="190" t="s">
        <v>185</v>
      </c>
      <c r="L3" s="224" t="s">
        <v>226</v>
      </c>
      <c r="M3" s="159" t="s">
        <v>228</v>
      </c>
      <c r="N3" s="159" t="s">
        <v>322</v>
      </c>
    </row>
    <row r="4" spans="2:14" s="13" customFormat="1" ht="29.1" customHeight="1" thickTop="1">
      <c r="B4" s="314" t="s">
        <v>186</v>
      </c>
      <c r="C4" s="11" t="s">
        <v>80</v>
      </c>
      <c r="D4" s="69">
        <v>1</v>
      </c>
      <c r="E4" s="19">
        <v>52</v>
      </c>
      <c r="F4" s="69">
        <v>4</v>
      </c>
      <c r="G4" s="86">
        <v>3</v>
      </c>
      <c r="H4" s="99">
        <v>167</v>
      </c>
      <c r="I4" s="99">
        <v>106</v>
      </c>
      <c r="J4" s="175">
        <v>171</v>
      </c>
      <c r="K4" s="136">
        <v>207</v>
      </c>
      <c r="L4" s="225">
        <v>206</v>
      </c>
      <c r="M4" s="100">
        <v>217</v>
      </c>
      <c r="N4" s="262">
        <v>190</v>
      </c>
    </row>
    <row r="5" spans="2:14" s="13" customFormat="1" ht="29.1" customHeight="1">
      <c r="B5" s="315"/>
      <c r="C5" s="14" t="s">
        <v>6</v>
      </c>
      <c r="D5" s="170">
        <v>10183</v>
      </c>
      <c r="E5" s="168">
        <v>10992</v>
      </c>
      <c r="F5" s="170">
        <v>10992</v>
      </c>
      <c r="G5" s="169">
        <v>10289</v>
      </c>
      <c r="H5" s="101">
        <v>8033</v>
      </c>
      <c r="I5" s="101">
        <v>6271</v>
      </c>
      <c r="J5" s="176">
        <v>3556</v>
      </c>
      <c r="K5" s="115">
        <v>3097</v>
      </c>
      <c r="L5" s="226">
        <v>4051</v>
      </c>
      <c r="M5" s="102">
        <v>6060</v>
      </c>
      <c r="N5" s="263">
        <v>5178</v>
      </c>
    </row>
    <row r="6" spans="2:14" s="16" customFormat="1" ht="29.1" customHeight="1">
      <c r="B6" s="315"/>
      <c r="C6" s="14" t="s">
        <v>81</v>
      </c>
      <c r="D6" s="170">
        <v>1505</v>
      </c>
      <c r="E6" s="168">
        <v>1541</v>
      </c>
      <c r="F6" s="170">
        <v>1590</v>
      </c>
      <c r="G6" s="169">
        <v>1624</v>
      </c>
      <c r="H6" s="101">
        <v>1920</v>
      </c>
      <c r="I6" s="101">
        <v>1831</v>
      </c>
      <c r="J6" s="176">
        <v>2834</v>
      </c>
      <c r="K6" s="115">
        <v>2444</v>
      </c>
      <c r="L6" s="226">
        <v>3820</v>
      </c>
      <c r="M6" s="102">
        <v>4615</v>
      </c>
      <c r="N6" s="263">
        <v>4553</v>
      </c>
    </row>
    <row r="7" spans="2:14" s="16" customFormat="1" ht="29.1" customHeight="1">
      <c r="B7" s="315"/>
      <c r="C7" s="18" t="s">
        <v>82</v>
      </c>
      <c r="D7" s="170">
        <v>0</v>
      </c>
      <c r="E7" s="168">
        <v>0</v>
      </c>
      <c r="F7" s="170">
        <v>0</v>
      </c>
      <c r="G7" s="169">
        <v>0</v>
      </c>
      <c r="H7" s="101">
        <v>0</v>
      </c>
      <c r="I7" s="101">
        <v>0</v>
      </c>
      <c r="J7" s="177">
        <v>0</v>
      </c>
      <c r="K7" s="116">
        <v>2</v>
      </c>
      <c r="L7" s="227">
        <v>2</v>
      </c>
      <c r="M7" s="103">
        <v>3</v>
      </c>
      <c r="N7" s="263">
        <v>3</v>
      </c>
    </row>
    <row r="8" spans="2:14" s="16" customFormat="1" ht="29.1" customHeight="1">
      <c r="B8" s="315"/>
      <c r="C8" s="17" t="s">
        <v>7</v>
      </c>
      <c r="D8" s="170">
        <v>5</v>
      </c>
      <c r="E8" s="168">
        <v>0</v>
      </c>
      <c r="F8" s="170">
        <v>13</v>
      </c>
      <c r="G8" s="169">
        <v>28</v>
      </c>
      <c r="H8" s="171">
        <v>48</v>
      </c>
      <c r="I8" s="171"/>
      <c r="J8" s="176">
        <v>50</v>
      </c>
      <c r="K8" s="115">
        <v>25</v>
      </c>
      <c r="L8" s="226">
        <v>57</v>
      </c>
      <c r="M8" s="103">
        <v>52</v>
      </c>
      <c r="N8" s="263">
        <v>37</v>
      </c>
    </row>
    <row r="9" spans="2:14" s="16" customFormat="1" ht="29.1" customHeight="1">
      <c r="B9" s="315"/>
      <c r="C9" s="18" t="s">
        <v>8</v>
      </c>
      <c r="D9" s="170">
        <v>830</v>
      </c>
      <c r="E9" s="168">
        <v>730</v>
      </c>
      <c r="F9" s="170">
        <v>713</v>
      </c>
      <c r="G9" s="82"/>
      <c r="H9" s="104"/>
      <c r="I9" s="104"/>
      <c r="J9" s="176">
        <v>1182</v>
      </c>
      <c r="K9" s="115">
        <v>803</v>
      </c>
      <c r="L9" s="226">
        <v>1272</v>
      </c>
      <c r="M9" s="102">
        <v>1231</v>
      </c>
      <c r="N9" s="263">
        <v>1536</v>
      </c>
    </row>
    <row r="10" spans="2:14" s="16" customFormat="1" ht="29.1" customHeight="1">
      <c r="B10" s="315"/>
      <c r="C10" s="18" t="s">
        <v>83</v>
      </c>
      <c r="D10" s="170">
        <v>130</v>
      </c>
      <c r="E10" s="168">
        <v>125</v>
      </c>
      <c r="F10" s="170">
        <v>135</v>
      </c>
      <c r="G10" s="169">
        <v>158</v>
      </c>
      <c r="H10" s="101">
        <v>158</v>
      </c>
      <c r="I10" s="101">
        <v>201</v>
      </c>
      <c r="J10" s="176">
        <v>203</v>
      </c>
      <c r="K10" s="115">
        <v>176</v>
      </c>
      <c r="L10" s="226">
        <v>137</v>
      </c>
      <c r="M10" s="102">
        <v>132</v>
      </c>
      <c r="N10" s="263">
        <v>135</v>
      </c>
    </row>
    <row r="11" spans="2:14" s="16" customFormat="1" ht="29.1" customHeight="1">
      <c r="B11" s="315"/>
      <c r="C11" s="18" t="s">
        <v>84</v>
      </c>
      <c r="D11" s="170">
        <v>23</v>
      </c>
      <c r="E11" s="168">
        <v>32</v>
      </c>
      <c r="F11" s="170">
        <v>24</v>
      </c>
      <c r="G11" s="169">
        <v>25</v>
      </c>
      <c r="H11" s="101">
        <v>37</v>
      </c>
      <c r="I11" s="101">
        <v>48</v>
      </c>
      <c r="J11" s="176">
        <v>48</v>
      </c>
      <c r="K11" s="115">
        <v>0</v>
      </c>
      <c r="L11" s="226">
        <v>88</v>
      </c>
      <c r="M11" s="102">
        <v>97</v>
      </c>
      <c r="N11" s="263">
        <v>87</v>
      </c>
    </row>
    <row r="12" spans="2:14" s="16" customFormat="1" ht="29.1" customHeight="1">
      <c r="B12" s="315"/>
      <c r="C12" s="18" t="s">
        <v>187</v>
      </c>
      <c r="D12" s="170">
        <v>0</v>
      </c>
      <c r="E12" s="168">
        <v>0</v>
      </c>
      <c r="F12" s="170">
        <v>0</v>
      </c>
      <c r="G12" s="169">
        <v>0</v>
      </c>
      <c r="H12" s="101">
        <v>0</v>
      </c>
      <c r="I12" s="101">
        <v>0</v>
      </c>
      <c r="J12" s="177">
        <v>0</v>
      </c>
      <c r="K12" s="116">
        <v>0</v>
      </c>
      <c r="L12" s="227">
        <v>0</v>
      </c>
      <c r="M12" s="103">
        <v>0</v>
      </c>
      <c r="N12" s="256"/>
    </row>
    <row r="13" spans="2:14" s="16" customFormat="1" ht="29.1" customHeight="1">
      <c r="B13" s="315"/>
      <c r="C13" s="18" t="s">
        <v>9</v>
      </c>
      <c r="D13" s="170">
        <v>1</v>
      </c>
      <c r="E13" s="168">
        <v>5</v>
      </c>
      <c r="F13" s="170">
        <v>5</v>
      </c>
      <c r="G13" s="169">
        <v>3</v>
      </c>
      <c r="H13" s="101">
        <v>0</v>
      </c>
      <c r="I13" s="101">
        <v>0</v>
      </c>
      <c r="J13" s="177">
        <v>0</v>
      </c>
      <c r="K13" s="116">
        <v>0</v>
      </c>
      <c r="L13" s="227">
        <v>0</v>
      </c>
      <c r="M13" s="103">
        <v>1</v>
      </c>
      <c r="N13" s="263">
        <v>3</v>
      </c>
    </row>
    <row r="14" spans="2:14" s="16" customFormat="1" ht="29.1" customHeight="1">
      <c r="B14" s="315"/>
      <c r="C14" s="18" t="s">
        <v>10</v>
      </c>
      <c r="D14" s="170">
        <v>699</v>
      </c>
      <c r="E14" s="168">
        <v>534</v>
      </c>
      <c r="F14" s="170">
        <v>614</v>
      </c>
      <c r="G14" s="169">
        <v>840</v>
      </c>
      <c r="H14" s="101">
        <v>523</v>
      </c>
      <c r="I14" s="101">
        <v>319</v>
      </c>
      <c r="J14" s="176">
        <v>992</v>
      </c>
      <c r="K14" s="115">
        <v>992</v>
      </c>
      <c r="L14" s="226">
        <v>502</v>
      </c>
      <c r="M14" s="102">
        <v>695</v>
      </c>
      <c r="N14" s="263">
        <v>383</v>
      </c>
    </row>
    <row r="15" spans="2:14" s="16" customFormat="1" ht="29.1" customHeight="1">
      <c r="B15" s="315"/>
      <c r="C15" s="18" t="s">
        <v>11</v>
      </c>
      <c r="D15" s="170">
        <v>1</v>
      </c>
      <c r="E15" s="168">
        <v>1</v>
      </c>
      <c r="F15" s="170">
        <v>0</v>
      </c>
      <c r="G15" s="169">
        <v>0</v>
      </c>
      <c r="H15" s="101">
        <v>1</v>
      </c>
      <c r="I15" s="101">
        <v>6</v>
      </c>
      <c r="J15" s="176">
        <v>5</v>
      </c>
      <c r="K15" s="115">
        <v>2</v>
      </c>
      <c r="L15" s="226">
        <v>9</v>
      </c>
      <c r="M15" s="102">
        <v>8</v>
      </c>
      <c r="N15" s="263">
        <v>3</v>
      </c>
    </row>
    <row r="16" spans="2:14" s="16" customFormat="1" ht="29.1" customHeight="1">
      <c r="B16" s="315"/>
      <c r="C16" s="18" t="s">
        <v>188</v>
      </c>
      <c r="D16" s="170">
        <v>0</v>
      </c>
      <c r="E16" s="168">
        <v>0</v>
      </c>
      <c r="F16" s="170">
        <v>0</v>
      </c>
      <c r="G16" s="169">
        <v>0</v>
      </c>
      <c r="H16" s="101">
        <v>0</v>
      </c>
      <c r="I16" s="101">
        <v>0</v>
      </c>
      <c r="J16" s="177">
        <v>0</v>
      </c>
      <c r="K16" s="116">
        <v>0</v>
      </c>
      <c r="L16" s="227">
        <v>0</v>
      </c>
      <c r="M16" s="103">
        <v>0</v>
      </c>
      <c r="N16" s="256"/>
    </row>
    <row r="17" spans="2:14" s="16" customFormat="1" ht="28.5" customHeight="1">
      <c r="B17" s="315"/>
      <c r="C17" s="18" t="s">
        <v>12</v>
      </c>
      <c r="D17" s="170">
        <v>71</v>
      </c>
      <c r="E17" s="168">
        <v>93</v>
      </c>
      <c r="F17" s="170">
        <v>138</v>
      </c>
      <c r="G17" s="169">
        <v>131</v>
      </c>
      <c r="H17" s="101">
        <v>157</v>
      </c>
      <c r="I17" s="101">
        <v>155</v>
      </c>
      <c r="J17" s="176">
        <v>98</v>
      </c>
      <c r="K17" s="115">
        <v>98</v>
      </c>
      <c r="L17" s="226">
        <v>90</v>
      </c>
      <c r="M17" s="102">
        <v>42</v>
      </c>
      <c r="N17" s="263">
        <v>28</v>
      </c>
    </row>
    <row r="18" spans="2:14" s="16" customFormat="1" ht="28.5" customHeight="1">
      <c r="B18" s="315"/>
      <c r="C18" s="18" t="s">
        <v>13</v>
      </c>
      <c r="D18" s="170">
        <v>760</v>
      </c>
      <c r="E18" s="168">
        <v>106</v>
      </c>
      <c r="F18" s="170">
        <v>112</v>
      </c>
      <c r="G18" s="169">
        <v>144</v>
      </c>
      <c r="H18" s="101">
        <v>129</v>
      </c>
      <c r="I18" s="101">
        <v>281</v>
      </c>
      <c r="J18" s="176">
        <v>281</v>
      </c>
      <c r="K18" s="150"/>
      <c r="L18" s="226">
        <v>600</v>
      </c>
      <c r="M18" s="102">
        <v>410</v>
      </c>
      <c r="N18" s="263">
        <v>1068</v>
      </c>
    </row>
    <row r="19" spans="2:14" s="16" customFormat="1" ht="29.1" customHeight="1">
      <c r="B19" s="315"/>
      <c r="C19" s="23" t="s">
        <v>102</v>
      </c>
      <c r="D19" s="69">
        <v>88</v>
      </c>
      <c r="E19" s="168">
        <v>120</v>
      </c>
      <c r="F19" s="170">
        <v>51</v>
      </c>
      <c r="G19" s="169">
        <v>85</v>
      </c>
      <c r="H19" s="171">
        <v>86</v>
      </c>
      <c r="I19" s="171">
        <v>55</v>
      </c>
      <c r="J19" s="176">
        <v>53</v>
      </c>
      <c r="K19" s="115">
        <v>19</v>
      </c>
      <c r="L19" s="226">
        <v>26</v>
      </c>
      <c r="M19" s="102">
        <v>18</v>
      </c>
      <c r="N19" s="263">
        <v>7</v>
      </c>
    </row>
    <row r="20" spans="2:14" s="16" customFormat="1" ht="28.5" customHeight="1">
      <c r="B20" s="315"/>
      <c r="C20" s="18" t="s">
        <v>14</v>
      </c>
      <c r="D20" s="170">
        <v>1175</v>
      </c>
      <c r="E20" s="168">
        <v>1378</v>
      </c>
      <c r="F20" s="170">
        <v>1086</v>
      </c>
      <c r="G20" s="169">
        <v>145</v>
      </c>
      <c r="H20" s="101">
        <v>543</v>
      </c>
      <c r="I20" s="101">
        <v>559</v>
      </c>
      <c r="J20" s="176">
        <v>656</v>
      </c>
      <c r="K20" s="115">
        <v>443</v>
      </c>
      <c r="L20" s="226">
        <v>291</v>
      </c>
      <c r="M20" s="102">
        <v>262</v>
      </c>
      <c r="N20" s="264">
        <v>267</v>
      </c>
    </row>
    <row r="21" spans="2:14" s="16" customFormat="1" ht="28.5" customHeight="1">
      <c r="B21" s="315"/>
      <c r="C21" s="14" t="s">
        <v>15</v>
      </c>
      <c r="D21" s="170">
        <v>90</v>
      </c>
      <c r="E21" s="168">
        <v>69</v>
      </c>
      <c r="F21" s="170">
        <v>196</v>
      </c>
      <c r="G21" s="169">
        <v>288</v>
      </c>
      <c r="H21" s="105">
        <v>389</v>
      </c>
      <c r="I21" s="171">
        <v>267</v>
      </c>
      <c r="J21" s="176">
        <v>111</v>
      </c>
      <c r="K21" s="115">
        <v>345</v>
      </c>
      <c r="L21" s="226">
        <v>90</v>
      </c>
      <c r="M21" s="102">
        <v>61</v>
      </c>
      <c r="N21" s="264">
        <v>38</v>
      </c>
    </row>
    <row r="22" spans="2:14" s="16" customFormat="1" ht="28.5" customHeight="1">
      <c r="B22" s="315"/>
      <c r="C22" s="14" t="s">
        <v>16</v>
      </c>
      <c r="D22" s="170">
        <v>17274</v>
      </c>
      <c r="E22" s="168">
        <v>18862</v>
      </c>
      <c r="F22" s="170">
        <v>27965</v>
      </c>
      <c r="G22" s="169">
        <v>25692</v>
      </c>
      <c r="H22" s="101">
        <v>19994</v>
      </c>
      <c r="I22" s="171">
        <v>18919</v>
      </c>
      <c r="J22" s="176">
        <v>17283</v>
      </c>
      <c r="K22" s="115">
        <v>16374</v>
      </c>
      <c r="L22" s="226">
        <v>15279</v>
      </c>
      <c r="M22" s="102">
        <v>15457</v>
      </c>
      <c r="N22" s="263">
        <v>15740</v>
      </c>
    </row>
    <row r="23" spans="2:14" s="16" customFormat="1" ht="28.5" customHeight="1">
      <c r="B23" s="315"/>
      <c r="C23" s="14" t="s">
        <v>17</v>
      </c>
      <c r="D23" s="170">
        <v>57504</v>
      </c>
      <c r="E23" s="168">
        <v>66806</v>
      </c>
      <c r="F23" s="170">
        <v>64232</v>
      </c>
      <c r="G23" s="169">
        <v>62957</v>
      </c>
      <c r="H23" s="101">
        <v>62855</v>
      </c>
      <c r="I23" s="171">
        <v>63488</v>
      </c>
      <c r="J23" s="176">
        <v>63465</v>
      </c>
      <c r="K23" s="115">
        <v>62923</v>
      </c>
      <c r="L23" s="226">
        <v>66672</v>
      </c>
      <c r="M23" s="102">
        <v>73240</v>
      </c>
      <c r="N23" s="263">
        <v>63827</v>
      </c>
    </row>
    <row r="24" spans="2:14" s="16" customFormat="1" ht="28.5" customHeight="1">
      <c r="B24" s="315"/>
      <c r="C24" s="14" t="s">
        <v>331</v>
      </c>
      <c r="D24" s="147"/>
      <c r="E24" s="148"/>
      <c r="F24" s="148"/>
      <c r="G24" s="149"/>
      <c r="H24" s="74"/>
      <c r="I24" s="74"/>
      <c r="J24" s="178"/>
      <c r="K24" s="150"/>
      <c r="L24" s="228"/>
      <c r="M24" s="102">
        <v>1344</v>
      </c>
      <c r="N24" s="263">
        <v>1453</v>
      </c>
    </row>
    <row r="25" spans="2:14" s="16" customFormat="1" ht="29.1" customHeight="1">
      <c r="B25" s="315"/>
      <c r="C25" s="14" t="s">
        <v>327</v>
      </c>
      <c r="D25" s="69">
        <v>87</v>
      </c>
      <c r="E25" s="168">
        <v>113</v>
      </c>
      <c r="F25" s="170">
        <v>73</v>
      </c>
      <c r="G25" s="169">
        <v>73</v>
      </c>
      <c r="H25" s="74"/>
      <c r="I25" s="171">
        <v>79</v>
      </c>
      <c r="J25" s="176">
        <v>151</v>
      </c>
      <c r="K25" s="115">
        <v>18</v>
      </c>
      <c r="L25" s="226">
        <v>168</v>
      </c>
      <c r="M25" s="102">
        <v>150</v>
      </c>
      <c r="N25" s="263">
        <v>114</v>
      </c>
    </row>
    <row r="26" spans="2:14" s="16" customFormat="1" ht="28.5" customHeight="1">
      <c r="B26" s="315"/>
      <c r="C26" s="18" t="s">
        <v>18</v>
      </c>
      <c r="D26" s="170">
        <v>8</v>
      </c>
      <c r="E26" s="168">
        <v>22</v>
      </c>
      <c r="F26" s="170">
        <v>56</v>
      </c>
      <c r="G26" s="169">
        <v>72</v>
      </c>
      <c r="H26" s="101">
        <v>134</v>
      </c>
      <c r="I26" s="101">
        <v>57</v>
      </c>
      <c r="J26" s="176">
        <v>55</v>
      </c>
      <c r="K26" s="115">
        <v>59</v>
      </c>
      <c r="L26" s="226">
        <v>40</v>
      </c>
      <c r="M26" s="102">
        <v>52</v>
      </c>
      <c r="N26" s="263">
        <v>66</v>
      </c>
    </row>
    <row r="27" spans="2:14" s="16" customFormat="1" ht="29.1" customHeight="1">
      <c r="B27" s="315"/>
      <c r="C27" s="14" t="s">
        <v>231</v>
      </c>
      <c r="D27" s="69">
        <v>88</v>
      </c>
      <c r="E27" s="168">
        <v>66</v>
      </c>
      <c r="F27" s="170">
        <v>118</v>
      </c>
      <c r="G27" s="169">
        <v>67</v>
      </c>
      <c r="H27" s="171">
        <v>84</v>
      </c>
      <c r="I27" s="171">
        <v>97</v>
      </c>
      <c r="J27" s="176">
        <v>74</v>
      </c>
      <c r="K27" s="115">
        <v>61</v>
      </c>
      <c r="L27" s="226">
        <v>92</v>
      </c>
      <c r="M27" s="102">
        <v>106</v>
      </c>
      <c r="N27" s="263">
        <v>156</v>
      </c>
    </row>
    <row r="28" spans="2:14" s="16" customFormat="1" ht="29.1" customHeight="1">
      <c r="B28" s="315"/>
      <c r="C28" s="14" t="s">
        <v>106</v>
      </c>
      <c r="D28" s="170">
        <v>0</v>
      </c>
      <c r="E28" s="168">
        <v>1</v>
      </c>
      <c r="F28" s="170">
        <v>0</v>
      </c>
      <c r="G28" s="169">
        <v>1</v>
      </c>
      <c r="H28" s="171">
        <v>7</v>
      </c>
      <c r="I28" s="171">
        <v>8</v>
      </c>
      <c r="J28" s="176">
        <v>8</v>
      </c>
      <c r="K28" s="115">
        <v>10</v>
      </c>
      <c r="L28" s="226">
        <v>14</v>
      </c>
      <c r="M28" s="102">
        <v>12</v>
      </c>
      <c r="N28" s="263">
        <v>13</v>
      </c>
    </row>
    <row r="29" spans="2:14" s="16" customFormat="1" ht="28.5" customHeight="1">
      <c r="B29" s="315"/>
      <c r="C29" s="14" t="s">
        <v>85</v>
      </c>
      <c r="D29" s="170">
        <v>188</v>
      </c>
      <c r="E29" s="168">
        <v>361</v>
      </c>
      <c r="F29" s="170">
        <v>420</v>
      </c>
      <c r="G29" s="169">
        <v>251</v>
      </c>
      <c r="H29" s="171">
        <v>600</v>
      </c>
      <c r="I29" s="171">
        <v>423</v>
      </c>
      <c r="J29" s="176">
        <v>601</v>
      </c>
      <c r="K29" s="115">
        <v>493</v>
      </c>
      <c r="L29" s="226">
        <v>445</v>
      </c>
      <c r="M29" s="102">
        <v>504</v>
      </c>
      <c r="N29" s="263">
        <v>492</v>
      </c>
    </row>
    <row r="30" spans="2:14" s="16" customFormat="1" ht="29.1" customHeight="1">
      <c r="B30" s="315"/>
      <c r="C30" s="17" t="s">
        <v>189</v>
      </c>
      <c r="D30" s="69">
        <v>0</v>
      </c>
      <c r="E30" s="168">
        <v>0</v>
      </c>
      <c r="F30" s="170">
        <v>0</v>
      </c>
      <c r="G30" s="169">
        <v>0</v>
      </c>
      <c r="H30" s="171">
        <v>0</v>
      </c>
      <c r="I30" s="171">
        <v>0</v>
      </c>
      <c r="J30" s="179">
        <v>0</v>
      </c>
      <c r="K30" s="117">
        <v>0</v>
      </c>
      <c r="L30" s="229">
        <v>0</v>
      </c>
      <c r="M30" s="97">
        <v>0</v>
      </c>
      <c r="N30" s="263">
        <v>0</v>
      </c>
    </row>
    <row r="31" spans="2:14" s="16" customFormat="1" ht="28.5" customHeight="1">
      <c r="B31" s="315"/>
      <c r="C31" s="14" t="s">
        <v>19</v>
      </c>
      <c r="D31" s="170">
        <v>0</v>
      </c>
      <c r="E31" s="168">
        <v>1</v>
      </c>
      <c r="F31" s="170">
        <v>3</v>
      </c>
      <c r="G31" s="169">
        <v>2</v>
      </c>
      <c r="H31" s="101">
        <v>11</v>
      </c>
      <c r="I31" s="171">
        <v>12</v>
      </c>
      <c r="J31" s="176">
        <v>3</v>
      </c>
      <c r="K31" s="115">
        <v>0</v>
      </c>
      <c r="L31" s="226">
        <v>18</v>
      </c>
      <c r="M31" s="102">
        <v>8</v>
      </c>
      <c r="N31" s="263">
        <v>9</v>
      </c>
    </row>
    <row r="32" spans="2:14" s="16" customFormat="1" ht="28.5" customHeight="1">
      <c r="B32" s="315"/>
      <c r="C32" s="18" t="s">
        <v>190</v>
      </c>
      <c r="D32" s="170">
        <v>0</v>
      </c>
      <c r="E32" s="168">
        <v>0</v>
      </c>
      <c r="F32" s="170">
        <v>0</v>
      </c>
      <c r="G32" s="169">
        <v>0</v>
      </c>
      <c r="H32" s="74"/>
      <c r="I32" s="171">
        <v>0</v>
      </c>
      <c r="J32" s="179">
        <v>0</v>
      </c>
      <c r="K32" s="117">
        <v>0</v>
      </c>
      <c r="L32" s="229">
        <v>0</v>
      </c>
      <c r="M32" s="97">
        <v>0</v>
      </c>
      <c r="N32" s="265"/>
    </row>
    <row r="33" spans="2:14" s="16" customFormat="1" ht="28.5" customHeight="1">
      <c r="B33" s="315"/>
      <c r="C33" s="14" t="s">
        <v>86</v>
      </c>
      <c r="D33" s="170">
        <v>40</v>
      </c>
      <c r="E33" s="168">
        <v>50</v>
      </c>
      <c r="F33" s="170">
        <v>40</v>
      </c>
      <c r="G33" s="169">
        <v>28</v>
      </c>
      <c r="H33" s="101">
        <v>101</v>
      </c>
      <c r="I33" s="171">
        <v>18</v>
      </c>
      <c r="J33" s="176">
        <v>38</v>
      </c>
      <c r="K33" s="115">
        <v>0</v>
      </c>
      <c r="L33" s="226">
        <v>25</v>
      </c>
      <c r="M33" s="102">
        <v>43</v>
      </c>
      <c r="N33" s="263">
        <v>46</v>
      </c>
    </row>
    <row r="34" spans="2:14" s="16" customFormat="1" ht="28.5" customHeight="1">
      <c r="B34" s="315"/>
      <c r="C34" s="14" t="s">
        <v>328</v>
      </c>
      <c r="D34" s="170">
        <v>1923</v>
      </c>
      <c r="E34" s="168">
        <v>2653</v>
      </c>
      <c r="F34" s="170">
        <v>2653</v>
      </c>
      <c r="G34" s="169">
        <v>3238</v>
      </c>
      <c r="H34" s="171">
        <v>3917</v>
      </c>
      <c r="I34" s="171">
        <v>4668</v>
      </c>
      <c r="J34" s="176">
        <v>7073</v>
      </c>
      <c r="K34" s="115">
        <v>1004</v>
      </c>
      <c r="L34" s="226">
        <v>3772</v>
      </c>
      <c r="M34" s="102">
        <v>13257</v>
      </c>
      <c r="N34" s="264">
        <v>900</v>
      </c>
    </row>
    <row r="35" spans="2:14" s="16" customFormat="1" ht="28.5" customHeight="1">
      <c r="B35" s="315"/>
      <c r="C35" s="14" t="s">
        <v>191</v>
      </c>
      <c r="D35" s="69">
        <v>16774</v>
      </c>
      <c r="E35" s="168">
        <v>18150</v>
      </c>
      <c r="F35" s="170">
        <v>17829</v>
      </c>
      <c r="G35" s="169">
        <v>33929</v>
      </c>
      <c r="H35" s="171">
        <v>17256</v>
      </c>
      <c r="I35" s="171">
        <v>14180</v>
      </c>
      <c r="J35" s="176">
        <v>14139</v>
      </c>
      <c r="K35" s="115">
        <v>14303</v>
      </c>
      <c r="L35" s="226">
        <v>16251</v>
      </c>
      <c r="M35" s="102">
        <v>16770</v>
      </c>
      <c r="N35" s="263">
        <v>16801</v>
      </c>
    </row>
    <row r="36" spans="2:14" s="16" customFormat="1" ht="28.5" customHeight="1" thickBot="1">
      <c r="B36" s="316"/>
      <c r="C36" s="79" t="s">
        <v>5</v>
      </c>
      <c r="D36" s="242">
        <f t="shared" ref="D36:N36" si="0">SUM(D4:D35)</f>
        <v>109448</v>
      </c>
      <c r="E36" s="242">
        <f t="shared" si="0"/>
        <v>122863</v>
      </c>
      <c r="F36" s="242">
        <f t="shared" si="0"/>
        <v>129062</v>
      </c>
      <c r="G36" s="254">
        <f t="shared" si="0"/>
        <v>140073</v>
      </c>
      <c r="H36" s="243">
        <f t="shared" si="0"/>
        <v>117150</v>
      </c>
      <c r="I36" s="243">
        <f t="shared" si="0"/>
        <v>112048</v>
      </c>
      <c r="J36" s="255">
        <f t="shared" si="0"/>
        <v>113130</v>
      </c>
      <c r="K36" s="249">
        <f t="shared" si="0"/>
        <v>103898</v>
      </c>
      <c r="L36" s="250">
        <f t="shared" si="0"/>
        <v>114017</v>
      </c>
      <c r="M36" s="251">
        <f t="shared" si="0"/>
        <v>134847</v>
      </c>
      <c r="N36" s="257">
        <f t="shared" si="0"/>
        <v>113133</v>
      </c>
    </row>
    <row r="37" spans="2:14" s="16" customFormat="1" ht="28.5" customHeight="1">
      <c r="B37" s="317" t="s">
        <v>87</v>
      </c>
      <c r="C37" s="21" t="s">
        <v>88</v>
      </c>
      <c r="D37" s="68">
        <v>68</v>
      </c>
      <c r="E37" s="12">
        <v>0</v>
      </c>
      <c r="F37" s="68">
        <v>0</v>
      </c>
      <c r="G37" s="81">
        <v>121</v>
      </c>
      <c r="H37" s="77">
        <v>101</v>
      </c>
      <c r="I37" s="77">
        <v>93</v>
      </c>
      <c r="J37" s="180">
        <v>86</v>
      </c>
      <c r="K37" s="118">
        <v>89</v>
      </c>
      <c r="L37" s="231">
        <v>63</v>
      </c>
      <c r="M37" s="161">
        <v>93</v>
      </c>
      <c r="N37" s="266">
        <v>83</v>
      </c>
    </row>
    <row r="38" spans="2:14" s="16" customFormat="1" ht="28.5" customHeight="1">
      <c r="B38" s="315"/>
      <c r="C38" s="14" t="s">
        <v>89</v>
      </c>
      <c r="D38" s="170">
        <v>62392</v>
      </c>
      <c r="E38" s="168">
        <v>69124</v>
      </c>
      <c r="F38" s="170">
        <v>75065</v>
      </c>
      <c r="G38" s="169">
        <v>72153</v>
      </c>
      <c r="H38" s="171">
        <v>73351</v>
      </c>
      <c r="I38" s="171">
        <v>72295</v>
      </c>
      <c r="J38" s="181">
        <v>70627</v>
      </c>
      <c r="K38" s="172">
        <v>68105</v>
      </c>
      <c r="L38" s="232">
        <v>63710</v>
      </c>
      <c r="M38" s="102">
        <v>61007</v>
      </c>
      <c r="N38" s="263">
        <v>58663</v>
      </c>
    </row>
    <row r="39" spans="2:14" s="16" customFormat="1" ht="28.5" customHeight="1">
      <c r="B39" s="315"/>
      <c r="C39" s="18" t="s">
        <v>20</v>
      </c>
      <c r="D39" s="170">
        <v>10792</v>
      </c>
      <c r="E39" s="168">
        <v>15971</v>
      </c>
      <c r="F39" s="170">
        <v>14104</v>
      </c>
      <c r="G39" s="169">
        <v>15808</v>
      </c>
      <c r="H39" s="171">
        <v>20658</v>
      </c>
      <c r="I39" s="171">
        <v>12477</v>
      </c>
      <c r="J39" s="182">
        <v>9828</v>
      </c>
      <c r="K39" s="119">
        <v>10964</v>
      </c>
      <c r="L39" s="233">
        <v>10889</v>
      </c>
      <c r="M39" s="162">
        <v>8735</v>
      </c>
      <c r="N39" s="264">
        <v>12279</v>
      </c>
    </row>
    <row r="40" spans="2:14" s="16" customFormat="1" ht="28.5" customHeight="1" thickBot="1">
      <c r="B40" s="316"/>
      <c r="C40" s="22" t="s">
        <v>5</v>
      </c>
      <c r="D40" s="20">
        <f t="shared" ref="D40:N40" si="1">SUM(D37:D39)</f>
        <v>73252</v>
      </c>
      <c r="E40" s="20">
        <f t="shared" si="1"/>
        <v>85095</v>
      </c>
      <c r="F40" s="20">
        <f t="shared" si="1"/>
        <v>89169</v>
      </c>
      <c r="G40" s="33">
        <f t="shared" si="1"/>
        <v>88082</v>
      </c>
      <c r="H40" s="76">
        <f t="shared" si="1"/>
        <v>94110</v>
      </c>
      <c r="I40" s="76">
        <f t="shared" si="1"/>
        <v>84865</v>
      </c>
      <c r="J40" s="183">
        <f t="shared" si="1"/>
        <v>80541</v>
      </c>
      <c r="K40" s="120">
        <f t="shared" si="1"/>
        <v>79158</v>
      </c>
      <c r="L40" s="230">
        <f t="shared" si="1"/>
        <v>74662</v>
      </c>
      <c r="M40" s="160">
        <f t="shared" si="1"/>
        <v>69835</v>
      </c>
      <c r="N40" s="258">
        <f t="shared" si="1"/>
        <v>71025</v>
      </c>
    </row>
    <row r="41" spans="2:14" s="16" customFormat="1" ht="28.5" customHeight="1">
      <c r="B41" s="318" t="s">
        <v>90</v>
      </c>
      <c r="C41" s="138" t="s">
        <v>21</v>
      </c>
      <c r="D41" s="68">
        <v>33</v>
      </c>
      <c r="E41" s="12">
        <v>31</v>
      </c>
      <c r="F41" s="68">
        <v>1</v>
      </c>
      <c r="G41" s="81">
        <v>20</v>
      </c>
      <c r="H41" s="77">
        <v>43</v>
      </c>
      <c r="I41" s="77">
        <v>22</v>
      </c>
      <c r="J41" s="184">
        <v>0</v>
      </c>
      <c r="K41" s="121">
        <v>9</v>
      </c>
      <c r="L41" s="234">
        <v>9</v>
      </c>
      <c r="M41" s="163">
        <v>11</v>
      </c>
      <c r="N41" s="266">
        <v>13</v>
      </c>
    </row>
    <row r="42" spans="2:14" s="16" customFormat="1" ht="28.5" customHeight="1">
      <c r="B42" s="315"/>
      <c r="C42" s="140" t="s">
        <v>91</v>
      </c>
      <c r="D42" s="85"/>
      <c r="E42" s="168">
        <v>0</v>
      </c>
      <c r="F42" s="170">
        <v>2</v>
      </c>
      <c r="G42" s="169">
        <v>0</v>
      </c>
      <c r="H42" s="74"/>
      <c r="I42" s="171">
        <v>7</v>
      </c>
      <c r="J42" s="181">
        <v>9</v>
      </c>
      <c r="K42" s="172">
        <v>4</v>
      </c>
      <c r="L42" s="235"/>
      <c r="M42" s="157">
        <v>0</v>
      </c>
      <c r="N42" s="263">
        <v>0</v>
      </c>
    </row>
    <row r="43" spans="2:14" s="16" customFormat="1" ht="28.5" customHeight="1">
      <c r="B43" s="315"/>
      <c r="C43" s="23" t="s">
        <v>164</v>
      </c>
      <c r="D43" s="170">
        <v>1</v>
      </c>
      <c r="E43" s="168">
        <v>3</v>
      </c>
      <c r="F43" s="170">
        <v>2</v>
      </c>
      <c r="G43" s="169">
        <v>6</v>
      </c>
      <c r="H43" s="171">
        <v>1</v>
      </c>
      <c r="I43" s="171">
        <v>0</v>
      </c>
      <c r="J43" s="185">
        <v>0</v>
      </c>
      <c r="K43" s="122">
        <v>7</v>
      </c>
      <c r="L43" s="236">
        <v>6</v>
      </c>
      <c r="M43" s="103">
        <v>1</v>
      </c>
      <c r="N43" s="263">
        <v>0</v>
      </c>
    </row>
    <row r="44" spans="2:14" s="16" customFormat="1" ht="28.5" customHeight="1">
      <c r="B44" s="315"/>
      <c r="C44" s="17" t="s">
        <v>22</v>
      </c>
      <c r="D44" s="170">
        <v>83</v>
      </c>
      <c r="E44" s="168">
        <v>155</v>
      </c>
      <c r="F44" s="170">
        <v>147</v>
      </c>
      <c r="G44" s="169">
        <v>134</v>
      </c>
      <c r="H44" s="171">
        <v>142</v>
      </c>
      <c r="I44" s="171">
        <v>97</v>
      </c>
      <c r="J44" s="181">
        <v>293</v>
      </c>
      <c r="K44" s="172">
        <v>4</v>
      </c>
      <c r="L44" s="235"/>
      <c r="M44" s="157">
        <v>229</v>
      </c>
      <c r="N44" s="267">
        <v>229</v>
      </c>
    </row>
    <row r="45" spans="2:14" s="16" customFormat="1" ht="28.5" customHeight="1">
      <c r="B45" s="315"/>
      <c r="C45" s="17" t="s">
        <v>92</v>
      </c>
      <c r="D45" s="170">
        <v>1</v>
      </c>
      <c r="E45" s="168">
        <v>0</v>
      </c>
      <c r="F45" s="170">
        <v>2</v>
      </c>
      <c r="G45" s="169">
        <v>0</v>
      </c>
      <c r="H45" s="171">
        <v>0</v>
      </c>
      <c r="I45" s="171">
        <v>1</v>
      </c>
      <c r="J45" s="185">
        <v>0</v>
      </c>
      <c r="K45" s="122">
        <v>0</v>
      </c>
      <c r="L45" s="236">
        <v>0</v>
      </c>
      <c r="M45" s="103">
        <v>0</v>
      </c>
      <c r="N45" s="263">
        <v>0</v>
      </c>
    </row>
    <row r="46" spans="2:14" s="16" customFormat="1" ht="28.5" customHeight="1">
      <c r="B46" s="315"/>
      <c r="C46" s="23" t="s">
        <v>23</v>
      </c>
      <c r="D46" s="170">
        <v>12</v>
      </c>
      <c r="E46" s="168">
        <v>5</v>
      </c>
      <c r="F46" s="170">
        <v>12</v>
      </c>
      <c r="G46" s="169">
        <v>18</v>
      </c>
      <c r="H46" s="171">
        <v>15</v>
      </c>
      <c r="I46" s="171">
        <v>16</v>
      </c>
      <c r="J46" s="181">
        <v>14</v>
      </c>
      <c r="K46" s="172">
        <v>14</v>
      </c>
      <c r="L46" s="232">
        <v>8</v>
      </c>
      <c r="M46" s="102">
        <v>13</v>
      </c>
      <c r="N46" s="263">
        <v>11</v>
      </c>
    </row>
    <row r="47" spans="2:14" s="16" customFormat="1" ht="28.5" customHeight="1">
      <c r="B47" s="315"/>
      <c r="C47" s="23" t="s">
        <v>24</v>
      </c>
      <c r="D47" s="170">
        <v>50</v>
      </c>
      <c r="E47" s="168">
        <v>51</v>
      </c>
      <c r="F47" s="170">
        <v>10</v>
      </c>
      <c r="G47" s="169">
        <v>41</v>
      </c>
      <c r="H47" s="171">
        <v>49</v>
      </c>
      <c r="I47" s="171">
        <v>50</v>
      </c>
      <c r="J47" s="181">
        <v>43</v>
      </c>
      <c r="K47" s="172">
        <v>76</v>
      </c>
      <c r="L47" s="232">
        <v>102</v>
      </c>
      <c r="M47" s="102">
        <v>91</v>
      </c>
      <c r="N47" s="263">
        <v>58</v>
      </c>
    </row>
    <row r="48" spans="2:14" s="16" customFormat="1" ht="28.5" customHeight="1">
      <c r="B48" s="315"/>
      <c r="C48" s="23" t="s">
        <v>25</v>
      </c>
      <c r="D48" s="170">
        <v>16</v>
      </c>
      <c r="E48" s="168">
        <v>2</v>
      </c>
      <c r="F48" s="170">
        <v>9</v>
      </c>
      <c r="G48" s="169">
        <v>4</v>
      </c>
      <c r="H48" s="171">
        <v>10</v>
      </c>
      <c r="I48" s="171">
        <v>9</v>
      </c>
      <c r="J48" s="181">
        <v>7</v>
      </c>
      <c r="K48" s="172">
        <v>16</v>
      </c>
      <c r="L48" s="232">
        <v>12</v>
      </c>
      <c r="M48" s="102">
        <v>15</v>
      </c>
      <c r="N48" s="263">
        <v>8</v>
      </c>
    </row>
    <row r="49" spans="2:14" s="16" customFormat="1" ht="28.5" customHeight="1">
      <c r="B49" s="315"/>
      <c r="C49" s="17" t="s">
        <v>93</v>
      </c>
      <c r="D49" s="170">
        <v>17</v>
      </c>
      <c r="E49" s="168">
        <v>0</v>
      </c>
      <c r="F49" s="170">
        <v>0</v>
      </c>
      <c r="G49" s="169">
        <v>4</v>
      </c>
      <c r="H49" s="171">
        <v>4</v>
      </c>
      <c r="I49" s="171">
        <v>12</v>
      </c>
      <c r="J49" s="181">
        <v>27</v>
      </c>
      <c r="K49" s="172">
        <v>28</v>
      </c>
      <c r="L49" s="232">
        <v>29</v>
      </c>
      <c r="M49" s="102">
        <v>21</v>
      </c>
      <c r="N49" s="263">
        <v>19</v>
      </c>
    </row>
    <row r="50" spans="2:14" s="16" customFormat="1" ht="28.5" customHeight="1">
      <c r="B50" s="315"/>
      <c r="C50" s="17" t="s">
        <v>26</v>
      </c>
      <c r="D50" s="170">
        <v>2</v>
      </c>
      <c r="E50" s="168">
        <v>0</v>
      </c>
      <c r="F50" s="170">
        <v>0</v>
      </c>
      <c r="G50" s="169">
        <v>0</v>
      </c>
      <c r="H50" s="171">
        <v>0</v>
      </c>
      <c r="I50" s="171">
        <v>0</v>
      </c>
      <c r="J50" s="185">
        <v>0</v>
      </c>
      <c r="K50" s="122">
        <v>0</v>
      </c>
      <c r="L50" s="236">
        <v>0</v>
      </c>
      <c r="M50" s="103">
        <v>0</v>
      </c>
      <c r="N50" s="263">
        <v>0</v>
      </c>
    </row>
    <row r="51" spans="2:14" s="16" customFormat="1" ht="28.5" customHeight="1">
      <c r="B51" s="315"/>
      <c r="C51" s="23" t="s">
        <v>94</v>
      </c>
      <c r="D51" s="170">
        <v>3</v>
      </c>
      <c r="E51" s="168">
        <v>3</v>
      </c>
      <c r="F51" s="170">
        <v>3</v>
      </c>
      <c r="G51" s="169">
        <v>0</v>
      </c>
      <c r="H51" s="74"/>
      <c r="I51" s="171">
        <v>0</v>
      </c>
      <c r="J51" s="185">
        <v>0</v>
      </c>
      <c r="K51" s="122">
        <v>1</v>
      </c>
      <c r="L51" s="236">
        <v>1</v>
      </c>
      <c r="M51" s="103">
        <v>1</v>
      </c>
      <c r="N51" s="263">
        <v>1</v>
      </c>
    </row>
    <row r="52" spans="2:14" s="16" customFormat="1" ht="28.5" customHeight="1">
      <c r="B52" s="315"/>
      <c r="C52" s="23" t="s">
        <v>27</v>
      </c>
      <c r="D52" s="170">
        <v>0</v>
      </c>
      <c r="E52" s="168">
        <v>0</v>
      </c>
      <c r="F52" s="170">
        <v>0</v>
      </c>
      <c r="G52" s="169">
        <v>0</v>
      </c>
      <c r="H52" s="171">
        <v>0</v>
      </c>
      <c r="I52" s="171">
        <v>2</v>
      </c>
      <c r="J52" s="181">
        <v>2</v>
      </c>
      <c r="K52" s="172">
        <v>3</v>
      </c>
      <c r="L52" s="232">
        <v>2</v>
      </c>
      <c r="M52" s="102">
        <v>0</v>
      </c>
      <c r="N52" s="263">
        <v>0</v>
      </c>
    </row>
    <row r="53" spans="2:14" s="16" customFormat="1" ht="28.5" customHeight="1">
      <c r="B53" s="315"/>
      <c r="C53" s="17" t="s">
        <v>28</v>
      </c>
      <c r="D53" s="170">
        <v>1</v>
      </c>
      <c r="E53" s="15" t="s">
        <v>95</v>
      </c>
      <c r="F53" s="170">
        <v>0</v>
      </c>
      <c r="G53" s="169">
        <v>0</v>
      </c>
      <c r="H53" s="171">
        <v>0</v>
      </c>
      <c r="I53" s="171">
        <v>2</v>
      </c>
      <c r="J53" s="181">
        <v>1</v>
      </c>
      <c r="K53" s="172">
        <v>2</v>
      </c>
      <c r="L53" s="232">
        <v>1</v>
      </c>
      <c r="M53" s="102">
        <v>0</v>
      </c>
      <c r="N53" s="263">
        <v>2</v>
      </c>
    </row>
    <row r="54" spans="2:14" s="16" customFormat="1" ht="28.5" customHeight="1">
      <c r="B54" s="315"/>
      <c r="C54" s="17" t="s">
        <v>230</v>
      </c>
      <c r="D54" s="142"/>
      <c r="E54" s="143"/>
      <c r="F54" s="142"/>
      <c r="G54" s="144"/>
      <c r="H54" s="145"/>
      <c r="I54" s="145"/>
      <c r="J54" s="186"/>
      <c r="K54" s="146"/>
      <c r="L54" s="235"/>
      <c r="M54" s="102">
        <v>22</v>
      </c>
      <c r="N54" s="263">
        <v>35</v>
      </c>
    </row>
    <row r="55" spans="2:14" s="16" customFormat="1" ht="29.1" customHeight="1">
      <c r="B55" s="315"/>
      <c r="C55" s="23" t="s">
        <v>29</v>
      </c>
      <c r="D55" s="170">
        <v>14</v>
      </c>
      <c r="E55" s="168">
        <v>11</v>
      </c>
      <c r="F55" s="170">
        <v>8</v>
      </c>
      <c r="G55" s="169">
        <v>7</v>
      </c>
      <c r="H55" s="171">
        <v>3</v>
      </c>
      <c r="I55" s="171">
        <v>7</v>
      </c>
      <c r="J55" s="181">
        <v>13</v>
      </c>
      <c r="K55" s="172">
        <v>39</v>
      </c>
      <c r="L55" s="232">
        <v>11</v>
      </c>
      <c r="M55" s="102">
        <v>16</v>
      </c>
      <c r="N55" s="263">
        <v>19</v>
      </c>
    </row>
    <row r="56" spans="2:14" s="16" customFormat="1" ht="29.1" customHeight="1">
      <c r="B56" s="315"/>
      <c r="C56" s="23" t="s">
        <v>30</v>
      </c>
      <c r="D56" s="170">
        <v>3</v>
      </c>
      <c r="E56" s="168">
        <v>0</v>
      </c>
      <c r="F56" s="170">
        <v>19</v>
      </c>
      <c r="G56" s="169">
        <v>22</v>
      </c>
      <c r="H56" s="171">
        <v>16</v>
      </c>
      <c r="I56" s="171">
        <v>23</v>
      </c>
      <c r="J56" s="181">
        <v>16</v>
      </c>
      <c r="K56" s="172">
        <v>15</v>
      </c>
      <c r="L56" s="232">
        <v>21</v>
      </c>
      <c r="M56" s="102">
        <v>7</v>
      </c>
      <c r="N56" s="263">
        <v>5</v>
      </c>
    </row>
    <row r="57" spans="2:14" s="16" customFormat="1" ht="29.1" customHeight="1">
      <c r="B57" s="315"/>
      <c r="C57" s="23" t="s">
        <v>31</v>
      </c>
      <c r="D57" s="170">
        <v>2</v>
      </c>
      <c r="E57" s="168">
        <v>2</v>
      </c>
      <c r="F57" s="170">
        <v>21</v>
      </c>
      <c r="G57" s="169">
        <v>35</v>
      </c>
      <c r="H57" s="171">
        <v>56</v>
      </c>
      <c r="I57" s="171">
        <v>14</v>
      </c>
      <c r="J57" s="181">
        <v>35</v>
      </c>
      <c r="K57" s="172">
        <v>37</v>
      </c>
      <c r="L57" s="232">
        <v>71</v>
      </c>
      <c r="M57" s="102">
        <v>42</v>
      </c>
      <c r="N57" s="263">
        <v>68</v>
      </c>
    </row>
    <row r="58" spans="2:14" s="16" customFormat="1" ht="29.1" customHeight="1">
      <c r="B58" s="315"/>
      <c r="C58" s="23" t="s">
        <v>32</v>
      </c>
      <c r="D58" s="170">
        <v>2</v>
      </c>
      <c r="E58" s="168">
        <v>0</v>
      </c>
      <c r="F58" s="170">
        <v>9</v>
      </c>
      <c r="G58" s="169">
        <v>5</v>
      </c>
      <c r="H58" s="171">
        <v>7</v>
      </c>
      <c r="I58" s="171">
        <v>5</v>
      </c>
      <c r="J58" s="181">
        <v>7</v>
      </c>
      <c r="K58" s="172">
        <v>7</v>
      </c>
      <c r="L58" s="232">
        <v>6</v>
      </c>
      <c r="M58" s="102">
        <v>9</v>
      </c>
      <c r="N58" s="263">
        <v>9</v>
      </c>
    </row>
    <row r="59" spans="2:14" s="16" customFormat="1" ht="29.1" customHeight="1">
      <c r="B59" s="315"/>
      <c r="C59" s="23" t="s">
        <v>33</v>
      </c>
      <c r="D59" s="170">
        <v>4</v>
      </c>
      <c r="E59" s="168">
        <v>0</v>
      </c>
      <c r="F59" s="170">
        <v>8</v>
      </c>
      <c r="G59" s="169">
        <v>5</v>
      </c>
      <c r="H59" s="171">
        <v>4</v>
      </c>
      <c r="I59" s="171">
        <v>0</v>
      </c>
      <c r="J59" s="185">
        <v>0</v>
      </c>
      <c r="K59" s="122">
        <v>0</v>
      </c>
      <c r="L59" s="236">
        <v>1</v>
      </c>
      <c r="M59" s="103">
        <v>2</v>
      </c>
      <c r="N59" s="263">
        <v>0</v>
      </c>
    </row>
    <row r="60" spans="2:14" s="16" customFormat="1" ht="29.1" customHeight="1">
      <c r="B60" s="315"/>
      <c r="C60" s="17" t="s">
        <v>96</v>
      </c>
      <c r="D60" s="170">
        <v>7</v>
      </c>
      <c r="E60" s="168">
        <v>10</v>
      </c>
      <c r="F60" s="170">
        <v>13</v>
      </c>
      <c r="G60" s="169">
        <v>20</v>
      </c>
      <c r="H60" s="171">
        <v>13</v>
      </c>
      <c r="I60" s="171">
        <v>20</v>
      </c>
      <c r="J60" s="181">
        <v>11</v>
      </c>
      <c r="K60" s="172">
        <v>15</v>
      </c>
      <c r="L60" s="232">
        <v>27</v>
      </c>
      <c r="M60" s="102">
        <v>21</v>
      </c>
      <c r="N60" s="263">
        <v>8</v>
      </c>
    </row>
    <row r="61" spans="2:14" s="16" customFormat="1" ht="29.1" customHeight="1" thickBot="1">
      <c r="B61" s="316"/>
      <c r="C61" s="83" t="s">
        <v>5</v>
      </c>
      <c r="D61" s="80">
        <f t="shared" ref="D61:N61" si="2">SUM(D41:D60)</f>
        <v>251</v>
      </c>
      <c r="E61" s="80">
        <f t="shared" si="2"/>
        <v>273</v>
      </c>
      <c r="F61" s="80">
        <f t="shared" si="2"/>
        <v>266</v>
      </c>
      <c r="G61" s="76">
        <f t="shared" si="2"/>
        <v>321</v>
      </c>
      <c r="H61" s="76">
        <f t="shared" si="2"/>
        <v>363</v>
      </c>
      <c r="I61" s="76">
        <f t="shared" si="2"/>
        <v>287</v>
      </c>
      <c r="J61" s="187">
        <f t="shared" si="2"/>
        <v>478</v>
      </c>
      <c r="K61" s="123">
        <f t="shared" si="2"/>
        <v>277</v>
      </c>
      <c r="L61" s="237">
        <f t="shared" si="2"/>
        <v>307</v>
      </c>
      <c r="M61" s="164">
        <f t="shared" si="2"/>
        <v>501</v>
      </c>
      <c r="N61" s="258">
        <f t="shared" si="2"/>
        <v>485</v>
      </c>
    </row>
    <row r="62" spans="2:14" s="16" customFormat="1" ht="29.1" customHeight="1">
      <c r="B62" s="319" t="s">
        <v>192</v>
      </c>
      <c r="C62" s="252" t="s">
        <v>34</v>
      </c>
      <c r="D62" s="253">
        <v>10</v>
      </c>
      <c r="E62" s="19">
        <v>7</v>
      </c>
      <c r="F62" s="69">
        <v>9</v>
      </c>
      <c r="G62" s="86">
        <v>7</v>
      </c>
      <c r="H62" s="99">
        <v>5</v>
      </c>
      <c r="I62" s="99">
        <v>4</v>
      </c>
      <c r="J62" s="245">
        <v>6</v>
      </c>
      <c r="K62" s="246">
        <v>6</v>
      </c>
      <c r="L62" s="247">
        <v>11</v>
      </c>
      <c r="M62" s="100">
        <v>10</v>
      </c>
      <c r="N62" s="268">
        <v>4</v>
      </c>
    </row>
    <row r="63" spans="2:14" s="16" customFormat="1" ht="29.1" customHeight="1">
      <c r="B63" s="315"/>
      <c r="C63" s="110" t="s">
        <v>193</v>
      </c>
      <c r="D63" s="85">
        <v>235</v>
      </c>
      <c r="E63" s="168">
        <v>231</v>
      </c>
      <c r="F63" s="170">
        <v>250</v>
      </c>
      <c r="G63" s="169">
        <v>250</v>
      </c>
      <c r="H63" s="171">
        <v>280</v>
      </c>
      <c r="I63" s="171">
        <v>582</v>
      </c>
      <c r="J63" s="181">
        <v>644</v>
      </c>
      <c r="K63" s="172">
        <v>691</v>
      </c>
      <c r="L63" s="232">
        <v>762</v>
      </c>
      <c r="M63" s="102">
        <v>1085</v>
      </c>
      <c r="N63" s="264">
        <v>1913</v>
      </c>
    </row>
    <row r="64" spans="2:14" s="16" customFormat="1" ht="29.1" customHeight="1">
      <c r="B64" s="315"/>
      <c r="C64" s="110" t="s">
        <v>35</v>
      </c>
      <c r="D64" s="85">
        <v>22</v>
      </c>
      <c r="E64" s="168">
        <v>36</v>
      </c>
      <c r="F64" s="170">
        <v>26</v>
      </c>
      <c r="G64" s="169">
        <v>55</v>
      </c>
      <c r="H64" s="171">
        <v>46</v>
      </c>
      <c r="I64" s="171">
        <v>125</v>
      </c>
      <c r="J64" s="181">
        <v>108</v>
      </c>
      <c r="K64" s="172">
        <v>137</v>
      </c>
      <c r="L64" s="232">
        <v>155</v>
      </c>
      <c r="M64" s="102">
        <v>114</v>
      </c>
      <c r="N64" s="263">
        <v>214</v>
      </c>
    </row>
    <row r="65" spans="2:14" s="16" customFormat="1" ht="29.1" customHeight="1">
      <c r="B65" s="315"/>
      <c r="C65" s="17" t="s">
        <v>97</v>
      </c>
      <c r="D65" s="170">
        <v>21</v>
      </c>
      <c r="E65" s="168">
        <v>3</v>
      </c>
      <c r="F65" s="170">
        <v>5</v>
      </c>
      <c r="G65" s="169">
        <v>59</v>
      </c>
      <c r="H65" s="171">
        <v>10</v>
      </c>
      <c r="I65" s="171">
        <v>60</v>
      </c>
      <c r="J65" s="181">
        <v>66</v>
      </c>
      <c r="K65" s="172">
        <v>67</v>
      </c>
      <c r="L65" s="232">
        <v>77</v>
      </c>
      <c r="M65" s="102">
        <v>94</v>
      </c>
      <c r="N65" s="263">
        <v>52</v>
      </c>
    </row>
    <row r="66" spans="2:14" s="16" customFormat="1" ht="29.1" customHeight="1">
      <c r="B66" s="315"/>
      <c r="C66" s="23" t="s">
        <v>98</v>
      </c>
      <c r="D66" s="170">
        <v>5775</v>
      </c>
      <c r="E66" s="168">
        <v>5003</v>
      </c>
      <c r="F66" s="170">
        <v>5209</v>
      </c>
      <c r="G66" s="169">
        <v>6293</v>
      </c>
      <c r="H66" s="171">
        <v>5280</v>
      </c>
      <c r="I66" s="171">
        <v>5222</v>
      </c>
      <c r="J66" s="181">
        <v>5287</v>
      </c>
      <c r="K66" s="172">
        <v>5518</v>
      </c>
      <c r="L66" s="232">
        <v>5792</v>
      </c>
      <c r="M66" s="102">
        <v>6087</v>
      </c>
      <c r="N66" s="263">
        <v>6527</v>
      </c>
    </row>
    <row r="67" spans="2:14" s="16" customFormat="1" ht="29.1" customHeight="1">
      <c r="B67" s="315"/>
      <c r="C67" s="17" t="s">
        <v>194</v>
      </c>
      <c r="D67" s="170">
        <v>0</v>
      </c>
      <c r="E67" s="168">
        <v>0</v>
      </c>
      <c r="F67" s="170">
        <v>0</v>
      </c>
      <c r="G67" s="169">
        <v>0</v>
      </c>
      <c r="H67" s="171">
        <v>0</v>
      </c>
      <c r="I67" s="171">
        <v>0</v>
      </c>
      <c r="J67" s="176">
        <v>0</v>
      </c>
      <c r="K67" s="172">
        <v>19</v>
      </c>
      <c r="L67" s="232">
        <v>28</v>
      </c>
      <c r="M67" s="102">
        <v>35</v>
      </c>
      <c r="N67" s="263">
        <v>33</v>
      </c>
    </row>
    <row r="68" spans="2:14" s="16" customFormat="1" ht="29.1" customHeight="1">
      <c r="B68" s="315"/>
      <c r="C68" s="23" t="s">
        <v>37</v>
      </c>
      <c r="D68" s="170">
        <v>1468</v>
      </c>
      <c r="E68" s="168">
        <v>934</v>
      </c>
      <c r="F68" s="170">
        <v>899</v>
      </c>
      <c r="G68" s="169">
        <v>822</v>
      </c>
      <c r="H68" s="171">
        <v>156</v>
      </c>
      <c r="I68" s="171">
        <v>1592</v>
      </c>
      <c r="J68" s="181">
        <v>1609</v>
      </c>
      <c r="K68" s="172">
        <v>1750</v>
      </c>
      <c r="L68" s="232">
        <v>1729</v>
      </c>
      <c r="M68" s="102">
        <v>1855</v>
      </c>
      <c r="N68" s="263">
        <v>2105</v>
      </c>
    </row>
    <row r="69" spans="2:14" s="16" customFormat="1" ht="29.1" customHeight="1">
      <c r="B69" s="315"/>
      <c r="C69" s="23" t="s">
        <v>38</v>
      </c>
      <c r="D69" s="170">
        <v>15</v>
      </c>
      <c r="E69" s="168">
        <v>12</v>
      </c>
      <c r="F69" s="170">
        <v>20</v>
      </c>
      <c r="G69" s="169">
        <v>9</v>
      </c>
      <c r="H69" s="171">
        <v>11</v>
      </c>
      <c r="I69" s="171">
        <v>26</v>
      </c>
      <c r="J69" s="181">
        <v>39</v>
      </c>
      <c r="K69" s="172">
        <v>28</v>
      </c>
      <c r="L69" s="232">
        <v>25</v>
      </c>
      <c r="M69" s="102">
        <v>21</v>
      </c>
      <c r="N69" s="263">
        <v>22</v>
      </c>
    </row>
    <row r="70" spans="2:14" s="16" customFormat="1" ht="29.1" customHeight="1">
      <c r="B70" s="315"/>
      <c r="C70" s="17" t="s">
        <v>195</v>
      </c>
      <c r="D70" s="170">
        <v>0</v>
      </c>
      <c r="E70" s="168">
        <v>0</v>
      </c>
      <c r="F70" s="170">
        <v>0</v>
      </c>
      <c r="G70" s="169">
        <v>0</v>
      </c>
      <c r="H70" s="74"/>
      <c r="I70" s="171"/>
      <c r="J70" s="176">
        <v>0</v>
      </c>
      <c r="K70" s="115">
        <v>0</v>
      </c>
      <c r="L70" s="226">
        <v>0</v>
      </c>
      <c r="M70" s="102">
        <v>4</v>
      </c>
      <c r="N70" s="263">
        <v>4</v>
      </c>
    </row>
    <row r="71" spans="2:14" s="16" customFormat="1" ht="29.1" customHeight="1">
      <c r="B71" s="315"/>
      <c r="C71" s="23" t="s">
        <v>39</v>
      </c>
      <c r="D71" s="170">
        <v>0</v>
      </c>
      <c r="E71" s="168">
        <v>0</v>
      </c>
      <c r="F71" s="170">
        <v>3</v>
      </c>
      <c r="G71" s="169">
        <v>2</v>
      </c>
      <c r="H71" s="171">
        <v>15</v>
      </c>
      <c r="I71" s="171">
        <v>72</v>
      </c>
      <c r="J71" s="181">
        <v>96</v>
      </c>
      <c r="K71" s="172">
        <v>130</v>
      </c>
      <c r="L71" s="232">
        <v>86</v>
      </c>
      <c r="M71" s="102">
        <v>63</v>
      </c>
      <c r="N71" s="263">
        <v>97</v>
      </c>
    </row>
    <row r="72" spans="2:14" s="16" customFormat="1" ht="29.1" customHeight="1">
      <c r="B72" s="315"/>
      <c r="C72" s="17" t="s">
        <v>99</v>
      </c>
      <c r="D72" s="170">
        <v>0</v>
      </c>
      <c r="E72" s="168">
        <v>0</v>
      </c>
      <c r="F72" s="170">
        <v>0</v>
      </c>
      <c r="G72" s="169">
        <v>0</v>
      </c>
      <c r="H72" s="74">
        <v>0</v>
      </c>
      <c r="I72" s="171">
        <v>0</v>
      </c>
      <c r="J72" s="185">
        <v>0</v>
      </c>
      <c r="K72" s="122">
        <v>11</v>
      </c>
      <c r="L72" s="236">
        <v>14</v>
      </c>
      <c r="M72" s="103">
        <v>9</v>
      </c>
      <c r="N72" s="263">
        <v>0</v>
      </c>
    </row>
    <row r="73" spans="2:14" s="16" customFormat="1" ht="29.1" customHeight="1">
      <c r="B73" s="315"/>
      <c r="C73" s="23" t="s">
        <v>196</v>
      </c>
      <c r="D73" s="170">
        <v>33</v>
      </c>
      <c r="E73" s="168">
        <v>36</v>
      </c>
      <c r="F73" s="170">
        <v>38</v>
      </c>
      <c r="G73" s="169">
        <v>51</v>
      </c>
      <c r="H73" s="171">
        <v>62</v>
      </c>
      <c r="I73" s="171">
        <v>0</v>
      </c>
      <c r="J73" s="185">
        <v>0</v>
      </c>
      <c r="K73" s="122">
        <v>104</v>
      </c>
      <c r="L73" s="236">
        <v>128</v>
      </c>
      <c r="M73" s="103">
        <v>95</v>
      </c>
      <c r="N73" s="263">
        <v>132</v>
      </c>
    </row>
    <row r="74" spans="2:14" s="16" customFormat="1" ht="29.1" customHeight="1">
      <c r="B74" s="315"/>
      <c r="C74" s="23" t="s">
        <v>40</v>
      </c>
      <c r="D74" s="170">
        <v>0</v>
      </c>
      <c r="E74" s="168">
        <v>32</v>
      </c>
      <c r="F74" s="170">
        <v>44</v>
      </c>
      <c r="G74" s="169">
        <v>43</v>
      </c>
      <c r="H74" s="171">
        <v>59</v>
      </c>
      <c r="I74" s="171">
        <v>71</v>
      </c>
      <c r="J74" s="181">
        <v>107</v>
      </c>
      <c r="K74" s="172">
        <v>87</v>
      </c>
      <c r="L74" s="232">
        <v>57</v>
      </c>
      <c r="M74" s="102">
        <v>45</v>
      </c>
      <c r="N74" s="263">
        <v>42</v>
      </c>
    </row>
    <row r="75" spans="2:14" s="16" customFormat="1" ht="29.1" customHeight="1">
      <c r="B75" s="315"/>
      <c r="C75" s="17" t="s">
        <v>41</v>
      </c>
      <c r="D75" s="170">
        <v>19</v>
      </c>
      <c r="E75" s="168">
        <v>15</v>
      </c>
      <c r="F75" s="170">
        <v>12</v>
      </c>
      <c r="G75" s="169">
        <v>8</v>
      </c>
      <c r="H75" s="171">
        <v>8</v>
      </c>
      <c r="I75" s="171">
        <v>15</v>
      </c>
      <c r="J75" s="181">
        <v>12</v>
      </c>
      <c r="K75" s="172">
        <v>10</v>
      </c>
      <c r="L75" s="232">
        <v>23</v>
      </c>
      <c r="M75" s="102">
        <v>19</v>
      </c>
      <c r="N75" s="263">
        <v>18</v>
      </c>
    </row>
    <row r="76" spans="2:14" s="16" customFormat="1" ht="29.1" customHeight="1">
      <c r="B76" s="315"/>
      <c r="C76" s="17" t="s">
        <v>197</v>
      </c>
      <c r="D76" s="170">
        <v>0</v>
      </c>
      <c r="E76" s="168">
        <v>0</v>
      </c>
      <c r="F76" s="170">
        <v>0</v>
      </c>
      <c r="G76" s="169">
        <v>0</v>
      </c>
      <c r="H76" s="171">
        <v>0</v>
      </c>
      <c r="I76" s="171">
        <v>0</v>
      </c>
      <c r="J76" s="181">
        <v>3</v>
      </c>
      <c r="K76" s="115">
        <v>0</v>
      </c>
      <c r="L76" s="226">
        <v>0</v>
      </c>
      <c r="M76" s="102">
        <v>0</v>
      </c>
      <c r="N76" s="263">
        <v>0</v>
      </c>
    </row>
    <row r="77" spans="2:14" s="16" customFormat="1" ht="29.1" customHeight="1">
      <c r="B77" s="315"/>
      <c r="C77" s="17" t="s">
        <v>233</v>
      </c>
      <c r="D77" s="170">
        <v>5</v>
      </c>
      <c r="E77" s="168">
        <v>0</v>
      </c>
      <c r="F77" s="170">
        <v>1</v>
      </c>
      <c r="G77" s="169">
        <v>4</v>
      </c>
      <c r="H77" s="171">
        <v>4</v>
      </c>
      <c r="I77" s="171">
        <v>1</v>
      </c>
      <c r="J77" s="181">
        <v>6</v>
      </c>
      <c r="K77" s="172">
        <v>7</v>
      </c>
      <c r="L77" s="232">
        <v>3</v>
      </c>
      <c r="M77" s="102">
        <v>2</v>
      </c>
      <c r="N77" s="263">
        <v>5</v>
      </c>
    </row>
    <row r="78" spans="2:14" s="16" customFormat="1" ht="29.1" customHeight="1">
      <c r="B78" s="315"/>
      <c r="C78" s="23" t="s">
        <v>42</v>
      </c>
      <c r="D78" s="170">
        <v>35</v>
      </c>
      <c r="E78" s="168">
        <v>44</v>
      </c>
      <c r="F78" s="170">
        <v>91</v>
      </c>
      <c r="G78" s="169">
        <v>95</v>
      </c>
      <c r="H78" s="171">
        <v>107</v>
      </c>
      <c r="I78" s="171">
        <v>95</v>
      </c>
      <c r="J78" s="181">
        <v>266</v>
      </c>
      <c r="K78" s="172">
        <v>81</v>
      </c>
      <c r="L78" s="232">
        <v>340</v>
      </c>
      <c r="M78" s="102">
        <v>318</v>
      </c>
      <c r="N78" s="263">
        <v>326</v>
      </c>
    </row>
    <row r="79" spans="2:14" s="16" customFormat="1" ht="29.1" customHeight="1">
      <c r="B79" s="315"/>
      <c r="C79" s="23" t="s">
        <v>43</v>
      </c>
      <c r="D79" s="170">
        <v>150</v>
      </c>
      <c r="E79" s="168">
        <v>109</v>
      </c>
      <c r="F79" s="170">
        <v>156</v>
      </c>
      <c r="G79" s="169">
        <v>181</v>
      </c>
      <c r="H79" s="171">
        <v>252</v>
      </c>
      <c r="I79" s="171">
        <v>187</v>
      </c>
      <c r="J79" s="181">
        <v>201</v>
      </c>
      <c r="K79" s="172">
        <v>67</v>
      </c>
      <c r="L79" s="232">
        <v>482</v>
      </c>
      <c r="M79" s="102">
        <v>304</v>
      </c>
      <c r="N79" s="263">
        <v>332</v>
      </c>
    </row>
    <row r="80" spans="2:14" s="16" customFormat="1" ht="29.1" customHeight="1">
      <c r="B80" s="315"/>
      <c r="C80" s="23" t="s">
        <v>44</v>
      </c>
      <c r="D80" s="170">
        <v>134</v>
      </c>
      <c r="E80" s="168">
        <v>150</v>
      </c>
      <c r="F80" s="170">
        <v>163</v>
      </c>
      <c r="G80" s="169">
        <v>181</v>
      </c>
      <c r="H80" s="171">
        <v>115</v>
      </c>
      <c r="I80" s="171">
        <v>139</v>
      </c>
      <c r="J80" s="181">
        <v>173</v>
      </c>
      <c r="K80" s="172">
        <v>156</v>
      </c>
      <c r="L80" s="232">
        <v>258</v>
      </c>
      <c r="M80" s="102">
        <v>291</v>
      </c>
      <c r="N80" s="263">
        <v>315</v>
      </c>
    </row>
    <row r="81" spans="2:14" s="16" customFormat="1" ht="29.1" customHeight="1">
      <c r="B81" s="315"/>
      <c r="C81" s="17" t="s">
        <v>45</v>
      </c>
      <c r="D81" s="170">
        <v>8</v>
      </c>
      <c r="E81" s="168">
        <v>5</v>
      </c>
      <c r="F81" s="170">
        <v>3</v>
      </c>
      <c r="G81" s="169">
        <v>0</v>
      </c>
      <c r="H81" s="171">
        <v>1</v>
      </c>
      <c r="I81" s="171">
        <v>2</v>
      </c>
      <c r="J81" s="181">
        <v>2</v>
      </c>
      <c r="K81" s="172">
        <v>1</v>
      </c>
      <c r="L81" s="232">
        <v>2</v>
      </c>
      <c r="M81" s="102">
        <v>4</v>
      </c>
      <c r="N81" s="263">
        <v>4</v>
      </c>
    </row>
    <row r="82" spans="2:14" s="16" customFormat="1" ht="29.1" customHeight="1">
      <c r="B82" s="315"/>
      <c r="C82" s="17" t="s">
        <v>100</v>
      </c>
      <c r="D82" s="170">
        <v>1</v>
      </c>
      <c r="E82" s="168">
        <v>1</v>
      </c>
      <c r="F82" s="170">
        <v>8</v>
      </c>
      <c r="G82" s="169">
        <v>8</v>
      </c>
      <c r="H82" s="171">
        <v>9</v>
      </c>
      <c r="I82" s="171">
        <v>11</v>
      </c>
      <c r="J82" s="181">
        <v>8</v>
      </c>
      <c r="K82" s="172">
        <v>12</v>
      </c>
      <c r="L82" s="232">
        <v>17</v>
      </c>
      <c r="M82" s="102">
        <v>17</v>
      </c>
      <c r="N82" s="263">
        <v>17</v>
      </c>
    </row>
    <row r="83" spans="2:14" s="16" customFormat="1" ht="29.1" customHeight="1">
      <c r="B83" s="315"/>
      <c r="C83" s="23" t="s">
        <v>46</v>
      </c>
      <c r="D83" s="170">
        <v>2</v>
      </c>
      <c r="E83" s="168">
        <v>0</v>
      </c>
      <c r="F83" s="170">
        <v>0</v>
      </c>
      <c r="G83" s="169">
        <v>6</v>
      </c>
      <c r="H83" s="171">
        <v>3</v>
      </c>
      <c r="I83" s="171">
        <v>0</v>
      </c>
      <c r="J83" s="185">
        <v>0</v>
      </c>
      <c r="K83" s="122">
        <v>3</v>
      </c>
      <c r="L83" s="236">
        <v>4</v>
      </c>
      <c r="M83" s="103">
        <v>5</v>
      </c>
      <c r="N83" s="263">
        <v>5</v>
      </c>
    </row>
    <row r="84" spans="2:14" s="16" customFormat="1" ht="29.1" customHeight="1">
      <c r="B84" s="315"/>
      <c r="C84" s="23" t="s">
        <v>47</v>
      </c>
      <c r="D84" s="170">
        <v>849</v>
      </c>
      <c r="E84" s="168">
        <v>570</v>
      </c>
      <c r="F84" s="170">
        <v>503</v>
      </c>
      <c r="G84" s="169">
        <v>680</v>
      </c>
      <c r="H84" s="171">
        <v>611</v>
      </c>
      <c r="I84" s="171">
        <v>465</v>
      </c>
      <c r="J84" s="181">
        <v>664</v>
      </c>
      <c r="K84" s="172">
        <v>223</v>
      </c>
      <c r="L84" s="232">
        <v>3012</v>
      </c>
      <c r="M84" s="102">
        <v>2348</v>
      </c>
      <c r="N84" s="263">
        <v>2507</v>
      </c>
    </row>
    <row r="85" spans="2:14" s="45" customFormat="1" ht="29.1" customHeight="1">
      <c r="B85" s="315"/>
      <c r="C85" s="17" t="s">
        <v>48</v>
      </c>
      <c r="D85" s="170">
        <v>2</v>
      </c>
      <c r="E85" s="168">
        <v>5</v>
      </c>
      <c r="F85" s="170">
        <v>19</v>
      </c>
      <c r="G85" s="169">
        <v>19</v>
      </c>
      <c r="H85" s="171">
        <v>23</v>
      </c>
      <c r="I85" s="171">
        <v>33</v>
      </c>
      <c r="J85" s="181">
        <v>29</v>
      </c>
      <c r="K85" s="172">
        <v>26</v>
      </c>
      <c r="L85" s="232">
        <v>15</v>
      </c>
      <c r="M85" s="102">
        <v>15</v>
      </c>
      <c r="N85" s="263">
        <v>20</v>
      </c>
    </row>
    <row r="86" spans="2:14" s="16" customFormat="1" ht="29.1" customHeight="1">
      <c r="B86" s="315"/>
      <c r="C86" s="14" t="s">
        <v>101</v>
      </c>
      <c r="D86" s="170">
        <v>1</v>
      </c>
      <c r="E86" s="168">
        <v>0</v>
      </c>
      <c r="F86" s="170">
        <v>0</v>
      </c>
      <c r="G86" s="169">
        <v>10</v>
      </c>
      <c r="H86" s="74"/>
      <c r="I86" s="171">
        <v>8</v>
      </c>
      <c r="J86" s="181">
        <v>10</v>
      </c>
      <c r="K86" s="172">
        <v>27</v>
      </c>
      <c r="L86" s="232">
        <v>38</v>
      </c>
      <c r="M86" s="102">
        <v>31</v>
      </c>
      <c r="N86" s="263">
        <v>29</v>
      </c>
    </row>
    <row r="87" spans="2:14" s="16" customFormat="1" ht="29.1" customHeight="1">
      <c r="B87" s="315"/>
      <c r="C87" s="23" t="s">
        <v>49</v>
      </c>
      <c r="D87" s="170">
        <v>17000</v>
      </c>
      <c r="E87" s="168">
        <v>17031</v>
      </c>
      <c r="F87" s="170">
        <v>17275</v>
      </c>
      <c r="G87" s="169">
        <v>17310</v>
      </c>
      <c r="H87" s="171">
        <v>12580</v>
      </c>
      <c r="I87" s="171">
        <v>12512</v>
      </c>
      <c r="J87" s="181">
        <v>7062</v>
      </c>
      <c r="K87" s="172">
        <v>13002</v>
      </c>
      <c r="L87" s="232">
        <v>11885</v>
      </c>
      <c r="M87" s="102">
        <v>11065</v>
      </c>
      <c r="N87" s="263">
        <v>10717</v>
      </c>
    </row>
    <row r="88" spans="2:14" s="16" customFormat="1" ht="29.1" customHeight="1">
      <c r="B88" s="315"/>
      <c r="C88" s="23" t="s">
        <v>50</v>
      </c>
      <c r="D88" s="170">
        <v>850</v>
      </c>
      <c r="E88" s="168">
        <v>900</v>
      </c>
      <c r="F88" s="170">
        <v>455</v>
      </c>
      <c r="G88" s="169">
        <v>726</v>
      </c>
      <c r="H88" s="171">
        <v>523</v>
      </c>
      <c r="I88" s="171">
        <v>738</v>
      </c>
      <c r="J88" s="181">
        <v>800</v>
      </c>
      <c r="K88" s="172">
        <v>797</v>
      </c>
      <c r="L88" s="232">
        <v>760</v>
      </c>
      <c r="M88" s="102">
        <v>729</v>
      </c>
      <c r="N88" s="263">
        <v>775</v>
      </c>
    </row>
    <row r="89" spans="2:14" s="16" customFormat="1" ht="29.1" customHeight="1">
      <c r="B89" s="315"/>
      <c r="C89" s="17" t="s">
        <v>51</v>
      </c>
      <c r="D89" s="170">
        <v>38</v>
      </c>
      <c r="E89" s="168">
        <v>34</v>
      </c>
      <c r="F89" s="170">
        <v>36</v>
      </c>
      <c r="G89" s="169">
        <v>56</v>
      </c>
      <c r="H89" s="171">
        <v>30</v>
      </c>
      <c r="I89" s="171">
        <v>45</v>
      </c>
      <c r="J89" s="181">
        <v>60</v>
      </c>
      <c r="K89" s="172">
        <v>40</v>
      </c>
      <c r="L89" s="232">
        <v>69</v>
      </c>
      <c r="M89" s="102">
        <v>49</v>
      </c>
      <c r="N89" s="263">
        <v>40</v>
      </c>
    </row>
    <row r="90" spans="2:14" s="16" customFormat="1" ht="29.1" customHeight="1">
      <c r="B90" s="315"/>
      <c r="C90" s="23" t="s">
        <v>52</v>
      </c>
      <c r="D90" s="170">
        <v>632</v>
      </c>
      <c r="E90" s="168">
        <v>606</v>
      </c>
      <c r="F90" s="170">
        <v>496</v>
      </c>
      <c r="G90" s="169">
        <v>379</v>
      </c>
      <c r="H90" s="171">
        <v>727</v>
      </c>
      <c r="I90" s="171">
        <v>529</v>
      </c>
      <c r="J90" s="181">
        <v>529</v>
      </c>
      <c r="K90" s="172">
        <v>498</v>
      </c>
      <c r="L90" s="232">
        <v>943</v>
      </c>
      <c r="M90" s="102">
        <v>1184</v>
      </c>
      <c r="N90" s="263">
        <v>1212</v>
      </c>
    </row>
    <row r="91" spans="2:14" s="16" customFormat="1" ht="29.1" customHeight="1">
      <c r="B91" s="315"/>
      <c r="C91" s="23" t="s">
        <v>198</v>
      </c>
      <c r="D91" s="170">
        <v>0</v>
      </c>
      <c r="E91" s="168">
        <v>0</v>
      </c>
      <c r="F91" s="170">
        <v>0</v>
      </c>
      <c r="G91" s="169">
        <v>0</v>
      </c>
      <c r="H91" s="171">
        <v>0</v>
      </c>
      <c r="I91" s="171">
        <v>0</v>
      </c>
      <c r="J91" s="176">
        <v>0</v>
      </c>
      <c r="K91" s="172">
        <v>1</v>
      </c>
      <c r="L91" s="226">
        <v>0</v>
      </c>
      <c r="M91" s="102">
        <v>0</v>
      </c>
      <c r="N91" s="263">
        <v>1</v>
      </c>
    </row>
    <row r="92" spans="2:14" s="16" customFormat="1" ht="29.1" customHeight="1">
      <c r="B92" s="315"/>
      <c r="C92" s="23" t="s">
        <v>103</v>
      </c>
      <c r="D92" s="170">
        <v>97</v>
      </c>
      <c r="E92" s="168">
        <v>120</v>
      </c>
      <c r="F92" s="170">
        <v>71</v>
      </c>
      <c r="G92" s="169">
        <v>61</v>
      </c>
      <c r="H92" s="171">
        <v>48</v>
      </c>
      <c r="I92" s="171">
        <v>114</v>
      </c>
      <c r="J92" s="181">
        <v>74</v>
      </c>
      <c r="K92" s="172">
        <v>89</v>
      </c>
      <c r="L92" s="232">
        <v>100</v>
      </c>
      <c r="M92" s="102">
        <v>242</v>
      </c>
      <c r="N92" s="263">
        <v>57</v>
      </c>
    </row>
    <row r="93" spans="2:14" s="16" customFormat="1" ht="29.1" customHeight="1">
      <c r="B93" s="315"/>
      <c r="C93" s="18" t="s">
        <v>104</v>
      </c>
      <c r="D93" s="170"/>
      <c r="E93" s="168">
        <v>0</v>
      </c>
      <c r="F93" s="170">
        <v>0</v>
      </c>
      <c r="G93" s="169">
        <v>0</v>
      </c>
      <c r="H93" s="74"/>
      <c r="I93" s="171">
        <v>0</v>
      </c>
      <c r="J93" s="181">
        <v>2</v>
      </c>
      <c r="K93" s="172">
        <v>2</v>
      </c>
      <c r="L93" s="232">
        <v>1</v>
      </c>
      <c r="M93" s="102">
        <v>1</v>
      </c>
      <c r="N93" s="263">
        <v>1</v>
      </c>
    </row>
    <row r="94" spans="2:14" s="16" customFormat="1" ht="29.1" customHeight="1">
      <c r="B94" s="315"/>
      <c r="C94" s="23" t="s">
        <v>105</v>
      </c>
      <c r="D94" s="170">
        <v>1</v>
      </c>
      <c r="E94" s="168">
        <v>3</v>
      </c>
      <c r="F94" s="170">
        <v>4</v>
      </c>
      <c r="G94" s="169">
        <v>0</v>
      </c>
      <c r="H94" s="171">
        <v>5</v>
      </c>
      <c r="I94" s="171">
        <v>7</v>
      </c>
      <c r="J94" s="181">
        <v>6</v>
      </c>
      <c r="K94" s="172">
        <v>7</v>
      </c>
      <c r="L94" s="232">
        <v>21</v>
      </c>
      <c r="M94" s="102">
        <v>15</v>
      </c>
      <c r="N94" s="263">
        <v>19</v>
      </c>
    </row>
    <row r="95" spans="2:14" s="16" customFormat="1" ht="29.1" customHeight="1">
      <c r="B95" s="315"/>
      <c r="C95" s="18" t="s">
        <v>107</v>
      </c>
      <c r="D95" s="170">
        <v>36</v>
      </c>
      <c r="E95" s="168">
        <v>22</v>
      </c>
      <c r="F95" s="170">
        <v>94</v>
      </c>
      <c r="G95" s="169">
        <v>37</v>
      </c>
      <c r="H95" s="171">
        <v>69</v>
      </c>
      <c r="I95" s="171">
        <v>60</v>
      </c>
      <c r="J95" s="181">
        <v>64</v>
      </c>
      <c r="K95" s="172">
        <v>64</v>
      </c>
      <c r="L95" s="232">
        <v>216</v>
      </c>
      <c r="M95" s="102">
        <v>216</v>
      </c>
      <c r="N95" s="263">
        <v>210</v>
      </c>
    </row>
    <row r="96" spans="2:14" s="16" customFormat="1" ht="29.1" customHeight="1">
      <c r="B96" s="315"/>
      <c r="C96" s="17" t="s">
        <v>108</v>
      </c>
      <c r="D96" s="170">
        <v>29</v>
      </c>
      <c r="E96" s="168">
        <v>25</v>
      </c>
      <c r="F96" s="170">
        <v>21</v>
      </c>
      <c r="G96" s="169">
        <v>12</v>
      </c>
      <c r="H96" s="171">
        <v>24</v>
      </c>
      <c r="I96" s="171">
        <v>19</v>
      </c>
      <c r="J96" s="181">
        <v>36</v>
      </c>
      <c r="K96" s="172">
        <v>52</v>
      </c>
      <c r="L96" s="232">
        <v>60</v>
      </c>
      <c r="M96" s="102">
        <v>72</v>
      </c>
      <c r="N96" s="263">
        <v>77</v>
      </c>
    </row>
    <row r="97" spans="2:14" s="16" customFormat="1" ht="29.1" customHeight="1">
      <c r="B97" s="315"/>
      <c r="C97" s="23" t="s">
        <v>54</v>
      </c>
      <c r="D97" s="170">
        <v>61</v>
      </c>
      <c r="E97" s="168">
        <v>55</v>
      </c>
      <c r="F97" s="170">
        <v>69</v>
      </c>
      <c r="G97" s="169">
        <v>69</v>
      </c>
      <c r="H97" s="171">
        <v>49</v>
      </c>
      <c r="I97" s="171">
        <v>80</v>
      </c>
      <c r="J97" s="181">
        <v>66</v>
      </c>
      <c r="K97" s="172">
        <v>84</v>
      </c>
      <c r="L97" s="232">
        <v>131</v>
      </c>
      <c r="M97" s="102">
        <v>120</v>
      </c>
      <c r="N97" s="263">
        <v>234</v>
      </c>
    </row>
    <row r="98" spans="2:14" s="16" customFormat="1" ht="29.1" customHeight="1">
      <c r="B98" s="315"/>
      <c r="C98" s="17" t="s">
        <v>55</v>
      </c>
      <c r="D98" s="170">
        <v>6000</v>
      </c>
      <c r="E98" s="168">
        <v>6215</v>
      </c>
      <c r="F98" s="170">
        <v>6215</v>
      </c>
      <c r="G98" s="169">
        <v>5507</v>
      </c>
      <c r="H98" s="171">
        <v>5507</v>
      </c>
      <c r="I98" s="171">
        <v>6325</v>
      </c>
      <c r="J98" s="181">
        <v>6433</v>
      </c>
      <c r="K98" s="172">
        <v>6475</v>
      </c>
      <c r="L98" s="232">
        <v>6580</v>
      </c>
      <c r="M98" s="102">
        <v>6655</v>
      </c>
      <c r="N98" s="263">
        <v>6475</v>
      </c>
    </row>
    <row r="99" spans="2:14" s="16" customFormat="1" ht="29.1" customHeight="1">
      <c r="B99" s="315"/>
      <c r="C99" s="23" t="s">
        <v>109</v>
      </c>
      <c r="D99" s="170">
        <v>19</v>
      </c>
      <c r="E99" s="168">
        <v>29</v>
      </c>
      <c r="F99" s="170">
        <v>74</v>
      </c>
      <c r="G99" s="169">
        <v>55</v>
      </c>
      <c r="H99" s="171">
        <v>38</v>
      </c>
      <c r="I99" s="171">
        <v>51</v>
      </c>
      <c r="J99" s="181">
        <v>66</v>
      </c>
      <c r="K99" s="172">
        <v>280</v>
      </c>
      <c r="L99" s="232">
        <v>246</v>
      </c>
      <c r="M99" s="102">
        <v>470</v>
      </c>
      <c r="N99" s="263">
        <v>467</v>
      </c>
    </row>
    <row r="100" spans="2:14" s="16" customFormat="1" ht="28.5" customHeight="1">
      <c r="B100" s="315"/>
      <c r="C100" s="23" t="s">
        <v>56</v>
      </c>
      <c r="D100" s="170">
        <v>81</v>
      </c>
      <c r="E100" s="168">
        <v>115</v>
      </c>
      <c r="F100" s="170">
        <v>88</v>
      </c>
      <c r="G100" s="169">
        <v>279</v>
      </c>
      <c r="H100" s="171">
        <v>300</v>
      </c>
      <c r="I100" s="171">
        <v>272</v>
      </c>
      <c r="J100" s="181">
        <v>343</v>
      </c>
      <c r="K100" s="172">
        <v>344</v>
      </c>
      <c r="L100" s="232">
        <v>315</v>
      </c>
      <c r="M100" s="102">
        <v>421</v>
      </c>
      <c r="N100" s="263">
        <v>501</v>
      </c>
    </row>
    <row r="101" spans="2:14" s="16" customFormat="1" ht="28.5" customHeight="1">
      <c r="B101" s="315"/>
      <c r="C101" s="205" t="s">
        <v>317</v>
      </c>
      <c r="D101" s="206"/>
      <c r="E101" s="207"/>
      <c r="F101" s="206"/>
      <c r="G101" s="208"/>
      <c r="H101" s="209"/>
      <c r="I101" s="209"/>
      <c r="J101" s="210"/>
      <c r="K101" s="211"/>
      <c r="L101" s="238"/>
      <c r="M101" s="212"/>
      <c r="N101" s="269">
        <v>1</v>
      </c>
    </row>
    <row r="102" spans="2:14" s="16" customFormat="1" ht="28.5" customHeight="1" thickBot="1">
      <c r="B102" s="316"/>
      <c r="C102" s="248" t="s">
        <v>5</v>
      </c>
      <c r="D102" s="20">
        <f t="shared" ref="D102:M102" si="3">SUM(D62:D100)</f>
        <v>33629</v>
      </c>
      <c r="E102" s="20">
        <f t="shared" si="3"/>
        <v>32348</v>
      </c>
      <c r="F102" s="20">
        <f t="shared" si="3"/>
        <v>32357</v>
      </c>
      <c r="G102" s="34">
        <f t="shared" si="3"/>
        <v>33274</v>
      </c>
      <c r="H102" s="34">
        <f t="shared" si="3"/>
        <v>26957</v>
      </c>
      <c r="I102" s="34">
        <f t="shared" si="3"/>
        <v>29462</v>
      </c>
      <c r="J102" s="183">
        <f t="shared" si="3"/>
        <v>24877</v>
      </c>
      <c r="K102" s="120">
        <f t="shared" si="3"/>
        <v>30896</v>
      </c>
      <c r="L102" s="230">
        <f t="shared" si="3"/>
        <v>34385</v>
      </c>
      <c r="M102" s="160">
        <f t="shared" si="3"/>
        <v>34110</v>
      </c>
      <c r="N102" s="258">
        <f>SUM(N62:N101)</f>
        <v>35510</v>
      </c>
    </row>
    <row r="103" spans="2:14" s="16" customFormat="1" ht="28.5" customHeight="1">
      <c r="B103" s="318" t="s">
        <v>199</v>
      </c>
      <c r="C103" s="24" t="s">
        <v>57</v>
      </c>
      <c r="D103" s="68">
        <v>8</v>
      </c>
      <c r="E103" s="12">
        <v>9</v>
      </c>
      <c r="F103" s="68">
        <v>6</v>
      </c>
      <c r="G103" s="81">
        <v>4</v>
      </c>
      <c r="H103" s="72">
        <v>2</v>
      </c>
      <c r="I103" s="72">
        <v>3</v>
      </c>
      <c r="J103" s="180">
        <v>6</v>
      </c>
      <c r="K103" s="118">
        <v>6</v>
      </c>
      <c r="L103" s="231">
        <v>4</v>
      </c>
      <c r="M103" s="161">
        <v>7</v>
      </c>
      <c r="N103" s="266">
        <v>3</v>
      </c>
    </row>
    <row r="104" spans="2:14" s="16" customFormat="1" ht="28.5" customHeight="1">
      <c r="B104" s="315"/>
      <c r="C104" s="18" t="s">
        <v>200</v>
      </c>
      <c r="D104" s="170">
        <v>0</v>
      </c>
      <c r="E104" s="168">
        <v>0</v>
      </c>
      <c r="F104" s="170">
        <v>0</v>
      </c>
      <c r="G104" s="169">
        <v>0</v>
      </c>
      <c r="H104" s="73">
        <v>0</v>
      </c>
      <c r="I104" s="73">
        <v>0</v>
      </c>
      <c r="J104" s="185">
        <v>0</v>
      </c>
      <c r="K104" s="122">
        <v>0</v>
      </c>
      <c r="L104" s="236">
        <v>0</v>
      </c>
      <c r="M104" s="103">
        <v>0</v>
      </c>
      <c r="N104" s="263">
        <v>0</v>
      </c>
    </row>
    <row r="105" spans="2:14" s="16" customFormat="1" ht="28.5" customHeight="1">
      <c r="B105" s="315"/>
      <c r="C105" s="14" t="s">
        <v>59</v>
      </c>
      <c r="D105" s="170">
        <v>6</v>
      </c>
      <c r="E105" s="168">
        <v>6</v>
      </c>
      <c r="F105" s="170">
        <v>12</v>
      </c>
      <c r="G105" s="169">
        <v>8</v>
      </c>
      <c r="H105" s="73">
        <v>13</v>
      </c>
      <c r="I105" s="73">
        <v>12</v>
      </c>
      <c r="J105" s="181">
        <v>8</v>
      </c>
      <c r="K105" s="172">
        <v>10</v>
      </c>
      <c r="L105" s="232">
        <v>11</v>
      </c>
      <c r="M105" s="102">
        <v>15</v>
      </c>
      <c r="N105" s="263">
        <v>11</v>
      </c>
    </row>
    <row r="106" spans="2:14" s="16" customFormat="1" ht="28.5" customHeight="1">
      <c r="B106" s="315"/>
      <c r="C106" s="18" t="s">
        <v>61</v>
      </c>
      <c r="D106" s="170">
        <v>19</v>
      </c>
      <c r="E106" s="168">
        <v>28</v>
      </c>
      <c r="F106" s="170">
        <v>22</v>
      </c>
      <c r="G106" s="169">
        <v>41</v>
      </c>
      <c r="H106" s="73">
        <v>0</v>
      </c>
      <c r="I106" s="73">
        <v>0</v>
      </c>
      <c r="J106" s="185">
        <v>0</v>
      </c>
      <c r="K106" s="122">
        <v>0</v>
      </c>
      <c r="L106" s="236">
        <v>0</v>
      </c>
      <c r="M106" s="103">
        <v>0</v>
      </c>
      <c r="N106" s="263">
        <v>0</v>
      </c>
    </row>
    <row r="107" spans="2:14" s="16" customFormat="1" ht="28.5" customHeight="1">
      <c r="B107" s="315"/>
      <c r="C107" s="14" t="s">
        <v>111</v>
      </c>
      <c r="D107" s="170">
        <v>0</v>
      </c>
      <c r="E107" s="168">
        <v>3</v>
      </c>
      <c r="F107" s="170">
        <v>10</v>
      </c>
      <c r="G107" s="169">
        <v>23</v>
      </c>
      <c r="H107" s="73">
        <v>20</v>
      </c>
      <c r="I107" s="73">
        <v>38</v>
      </c>
      <c r="J107" s="181">
        <v>48</v>
      </c>
      <c r="K107" s="172">
        <v>53</v>
      </c>
      <c r="L107" s="232">
        <v>65</v>
      </c>
      <c r="M107" s="102">
        <v>59</v>
      </c>
      <c r="N107" s="263">
        <v>60</v>
      </c>
    </row>
    <row r="108" spans="2:14" s="16" customFormat="1" ht="28.5" customHeight="1">
      <c r="B108" s="315"/>
      <c r="C108" s="18" t="s">
        <v>201</v>
      </c>
      <c r="D108" s="170">
        <v>0</v>
      </c>
      <c r="E108" s="168">
        <v>0</v>
      </c>
      <c r="F108" s="170">
        <v>0</v>
      </c>
      <c r="G108" s="169">
        <v>0</v>
      </c>
      <c r="H108" s="73">
        <v>0</v>
      </c>
      <c r="I108" s="73">
        <v>0</v>
      </c>
      <c r="J108" s="185">
        <v>0</v>
      </c>
      <c r="K108" s="122">
        <v>0</v>
      </c>
      <c r="L108" s="236">
        <v>0</v>
      </c>
      <c r="M108" s="103">
        <v>0</v>
      </c>
      <c r="N108" s="259"/>
    </row>
    <row r="109" spans="2:14" s="16" customFormat="1" ht="28.5" customHeight="1">
      <c r="B109" s="315"/>
      <c r="C109" s="18" t="s">
        <v>202</v>
      </c>
      <c r="D109" s="170">
        <v>0</v>
      </c>
      <c r="E109" s="168">
        <v>6</v>
      </c>
      <c r="F109" s="170">
        <v>21</v>
      </c>
      <c r="G109" s="169">
        <v>20</v>
      </c>
      <c r="H109" s="73">
        <v>0</v>
      </c>
      <c r="I109" s="73">
        <v>0</v>
      </c>
      <c r="J109" s="181">
        <v>2</v>
      </c>
      <c r="K109" s="172">
        <v>2</v>
      </c>
      <c r="L109" s="232">
        <v>1</v>
      </c>
      <c r="M109" s="102">
        <v>0</v>
      </c>
      <c r="N109" s="263">
        <v>0</v>
      </c>
    </row>
    <row r="110" spans="2:14" s="16" customFormat="1" ht="28.5" customHeight="1">
      <c r="B110" s="315"/>
      <c r="C110" s="14" t="s">
        <v>112</v>
      </c>
      <c r="D110" s="170">
        <v>0</v>
      </c>
      <c r="E110" s="168">
        <v>0</v>
      </c>
      <c r="F110" s="170">
        <v>0</v>
      </c>
      <c r="G110" s="169">
        <v>3</v>
      </c>
      <c r="H110" s="73">
        <v>0</v>
      </c>
      <c r="I110" s="73">
        <v>8</v>
      </c>
      <c r="J110" s="185">
        <v>0</v>
      </c>
      <c r="K110" s="122">
        <v>1</v>
      </c>
      <c r="L110" s="236">
        <v>0</v>
      </c>
      <c r="M110" s="103">
        <v>0</v>
      </c>
      <c r="N110" s="263">
        <v>0</v>
      </c>
    </row>
    <row r="111" spans="2:14" s="16" customFormat="1" ht="28.5" customHeight="1">
      <c r="B111" s="315"/>
      <c r="C111" s="18" t="s">
        <v>64</v>
      </c>
      <c r="D111" s="170">
        <v>19</v>
      </c>
      <c r="E111" s="168">
        <v>26</v>
      </c>
      <c r="F111" s="170">
        <v>36</v>
      </c>
      <c r="G111" s="169">
        <v>40</v>
      </c>
      <c r="H111" s="73">
        <v>53</v>
      </c>
      <c r="I111" s="73">
        <v>69</v>
      </c>
      <c r="J111" s="181">
        <v>69</v>
      </c>
      <c r="K111" s="172">
        <v>53</v>
      </c>
      <c r="L111" s="232">
        <v>42</v>
      </c>
      <c r="M111" s="102">
        <v>47</v>
      </c>
      <c r="N111" s="263">
        <v>41</v>
      </c>
    </row>
    <row r="112" spans="2:14" s="16" customFormat="1" ht="28.5" customHeight="1">
      <c r="B112" s="315"/>
      <c r="C112" s="14" t="s">
        <v>65</v>
      </c>
      <c r="D112" s="170">
        <v>19</v>
      </c>
      <c r="E112" s="168">
        <v>30</v>
      </c>
      <c r="F112" s="170">
        <v>19</v>
      </c>
      <c r="G112" s="169">
        <v>21</v>
      </c>
      <c r="H112" s="73">
        <v>26</v>
      </c>
      <c r="I112" s="73">
        <v>20</v>
      </c>
      <c r="J112" s="181">
        <v>15</v>
      </c>
      <c r="K112" s="172">
        <v>15</v>
      </c>
      <c r="L112" s="232">
        <v>28</v>
      </c>
      <c r="M112" s="102">
        <v>25</v>
      </c>
      <c r="N112" s="263">
        <v>26</v>
      </c>
    </row>
    <row r="113" spans="2:14" s="16" customFormat="1" ht="28.5" customHeight="1">
      <c r="B113" s="315"/>
      <c r="C113" s="18" t="s">
        <v>66</v>
      </c>
      <c r="D113" s="170">
        <v>14</v>
      </c>
      <c r="E113" s="168">
        <v>58</v>
      </c>
      <c r="F113" s="170">
        <v>103</v>
      </c>
      <c r="G113" s="169">
        <v>124</v>
      </c>
      <c r="H113" s="73">
        <v>125</v>
      </c>
      <c r="I113" s="73">
        <v>153</v>
      </c>
      <c r="J113" s="181">
        <v>192</v>
      </c>
      <c r="K113" s="172">
        <v>190</v>
      </c>
      <c r="L113" s="232">
        <v>220</v>
      </c>
      <c r="M113" s="102">
        <v>224</v>
      </c>
      <c r="N113" s="263">
        <v>230</v>
      </c>
    </row>
    <row r="114" spans="2:14" s="16" customFormat="1" ht="28.5" customHeight="1">
      <c r="B114" s="315"/>
      <c r="C114" s="18" t="s">
        <v>68</v>
      </c>
      <c r="D114" s="170">
        <v>7</v>
      </c>
      <c r="E114" s="168">
        <v>4</v>
      </c>
      <c r="F114" s="170">
        <v>11</v>
      </c>
      <c r="G114" s="169">
        <v>11</v>
      </c>
      <c r="H114" s="73">
        <v>13</v>
      </c>
      <c r="I114" s="73">
        <v>14</v>
      </c>
      <c r="J114" s="181">
        <v>20</v>
      </c>
      <c r="K114" s="172">
        <v>4</v>
      </c>
      <c r="L114" s="232">
        <v>18</v>
      </c>
      <c r="M114" s="102">
        <v>20</v>
      </c>
      <c r="N114" s="263">
        <v>28</v>
      </c>
    </row>
    <row r="115" spans="2:14" s="16" customFormat="1" ht="28.5" customHeight="1">
      <c r="B115" s="315"/>
      <c r="C115" s="18" t="s">
        <v>69</v>
      </c>
      <c r="D115" s="170">
        <v>5</v>
      </c>
      <c r="E115" s="168">
        <v>5</v>
      </c>
      <c r="F115" s="170">
        <v>6</v>
      </c>
      <c r="G115" s="169">
        <v>6</v>
      </c>
      <c r="H115" s="73">
        <v>6</v>
      </c>
      <c r="I115" s="73">
        <v>11</v>
      </c>
      <c r="J115" s="181">
        <v>9</v>
      </c>
      <c r="K115" s="172">
        <v>11</v>
      </c>
      <c r="L115" s="232">
        <v>11</v>
      </c>
      <c r="M115" s="102">
        <v>11</v>
      </c>
      <c r="N115" s="263">
        <v>9</v>
      </c>
    </row>
    <row r="116" spans="2:14" s="16" customFormat="1" ht="28.5" customHeight="1">
      <c r="B116" s="315"/>
      <c r="C116" s="139" t="s">
        <v>203</v>
      </c>
      <c r="D116" s="106">
        <v>0</v>
      </c>
      <c r="E116" s="107">
        <v>0</v>
      </c>
      <c r="F116" s="106">
        <v>0</v>
      </c>
      <c r="G116" s="108">
        <v>0</v>
      </c>
      <c r="H116" s="109">
        <v>0</v>
      </c>
      <c r="I116" s="109">
        <v>0</v>
      </c>
      <c r="J116" s="182">
        <v>0</v>
      </c>
      <c r="K116" s="119">
        <v>7</v>
      </c>
      <c r="L116" s="233">
        <v>7</v>
      </c>
      <c r="M116" s="97">
        <v>1</v>
      </c>
      <c r="N116" s="259"/>
    </row>
    <row r="117" spans="2:14" s="16" customFormat="1" ht="28.5" customHeight="1" thickBot="1">
      <c r="B117" s="316"/>
      <c r="C117" s="22" t="s">
        <v>204</v>
      </c>
      <c r="D117" s="20">
        <f t="shared" ref="D117:N117" si="4">SUM(D103:D116)</f>
        <v>97</v>
      </c>
      <c r="E117" s="20">
        <f t="shared" si="4"/>
        <v>175</v>
      </c>
      <c r="F117" s="20">
        <f t="shared" si="4"/>
        <v>246</v>
      </c>
      <c r="G117" s="34">
        <f t="shared" si="4"/>
        <v>301</v>
      </c>
      <c r="H117" s="34">
        <f t="shared" si="4"/>
        <v>258</v>
      </c>
      <c r="I117" s="34">
        <f t="shared" si="4"/>
        <v>328</v>
      </c>
      <c r="J117" s="183">
        <f t="shared" si="4"/>
        <v>369</v>
      </c>
      <c r="K117" s="120">
        <f t="shared" si="4"/>
        <v>352</v>
      </c>
      <c r="L117" s="230">
        <f t="shared" si="4"/>
        <v>407</v>
      </c>
      <c r="M117" s="160">
        <f t="shared" si="4"/>
        <v>409</v>
      </c>
      <c r="N117" s="258">
        <f t="shared" si="4"/>
        <v>408</v>
      </c>
    </row>
    <row r="118" spans="2:14" s="16" customFormat="1" ht="28.5" customHeight="1">
      <c r="B118" s="317" t="s">
        <v>113</v>
      </c>
      <c r="C118" s="11" t="s">
        <v>70</v>
      </c>
      <c r="D118" s="69">
        <v>6</v>
      </c>
      <c r="E118" s="19">
        <v>0</v>
      </c>
      <c r="F118" s="69">
        <v>9</v>
      </c>
      <c r="G118" s="86">
        <v>12</v>
      </c>
      <c r="H118" s="244">
        <v>5</v>
      </c>
      <c r="I118" s="244">
        <v>10</v>
      </c>
      <c r="J118" s="245">
        <v>10</v>
      </c>
      <c r="K118" s="246">
        <v>4</v>
      </c>
      <c r="L118" s="247">
        <v>10</v>
      </c>
      <c r="M118" s="100">
        <v>6</v>
      </c>
      <c r="N118" s="268">
        <v>2</v>
      </c>
    </row>
    <row r="119" spans="2:14" s="16" customFormat="1" ht="28.5" customHeight="1">
      <c r="B119" s="315"/>
      <c r="C119" s="18" t="s">
        <v>71</v>
      </c>
      <c r="D119" s="170">
        <v>0</v>
      </c>
      <c r="E119" s="168">
        <v>0</v>
      </c>
      <c r="F119" s="170">
        <v>0</v>
      </c>
      <c r="G119" s="169">
        <v>0</v>
      </c>
      <c r="H119" s="73">
        <v>0</v>
      </c>
      <c r="I119" s="73">
        <v>0</v>
      </c>
      <c r="J119" s="185">
        <v>0</v>
      </c>
      <c r="K119" s="122">
        <v>0</v>
      </c>
      <c r="L119" s="236">
        <v>0</v>
      </c>
      <c r="M119" s="103">
        <v>0</v>
      </c>
      <c r="N119" s="263">
        <v>0</v>
      </c>
    </row>
    <row r="120" spans="2:14" s="16" customFormat="1" ht="28.5" customHeight="1">
      <c r="B120" s="315"/>
      <c r="C120" s="18" t="s">
        <v>205</v>
      </c>
      <c r="D120" s="170">
        <v>0</v>
      </c>
      <c r="E120" s="168">
        <v>0</v>
      </c>
      <c r="F120" s="170">
        <v>0</v>
      </c>
      <c r="G120" s="169">
        <v>0</v>
      </c>
      <c r="H120" s="73">
        <v>0</v>
      </c>
      <c r="I120" s="73">
        <v>0</v>
      </c>
      <c r="J120" s="181">
        <v>2</v>
      </c>
      <c r="K120" s="172">
        <v>2</v>
      </c>
      <c r="L120" s="236">
        <v>0</v>
      </c>
      <c r="M120" s="103">
        <v>0</v>
      </c>
      <c r="N120" s="263">
        <v>0</v>
      </c>
    </row>
    <row r="121" spans="2:14" s="16" customFormat="1" ht="28.5" customHeight="1">
      <c r="B121" s="315"/>
      <c r="C121" s="18" t="s">
        <v>114</v>
      </c>
      <c r="D121" s="170">
        <v>0</v>
      </c>
      <c r="E121" s="168">
        <v>0</v>
      </c>
      <c r="F121" s="170">
        <v>0</v>
      </c>
      <c r="G121" s="169">
        <v>0</v>
      </c>
      <c r="H121" s="73">
        <v>0</v>
      </c>
      <c r="I121" s="73">
        <v>0</v>
      </c>
      <c r="J121" s="185">
        <v>0</v>
      </c>
      <c r="K121" s="122">
        <v>0</v>
      </c>
      <c r="L121" s="236">
        <v>0</v>
      </c>
      <c r="M121" s="103">
        <v>0</v>
      </c>
      <c r="N121" s="263">
        <v>0</v>
      </c>
    </row>
    <row r="122" spans="2:14" s="16" customFormat="1" ht="28.5" customHeight="1">
      <c r="B122" s="315"/>
      <c r="C122" s="18" t="s">
        <v>115</v>
      </c>
      <c r="D122" s="170">
        <v>100</v>
      </c>
      <c r="E122" s="168">
        <v>110</v>
      </c>
      <c r="F122" s="170">
        <v>700</v>
      </c>
      <c r="G122" s="169">
        <v>338</v>
      </c>
      <c r="H122" s="73">
        <v>264</v>
      </c>
      <c r="I122" s="73">
        <v>0</v>
      </c>
      <c r="J122" s="185">
        <v>0</v>
      </c>
      <c r="K122" s="122">
        <v>0</v>
      </c>
      <c r="L122" s="239"/>
      <c r="M122" s="165"/>
      <c r="N122" s="263">
        <v>229</v>
      </c>
    </row>
    <row r="123" spans="2:14" s="16" customFormat="1" ht="28.5" customHeight="1">
      <c r="B123" s="315"/>
      <c r="C123" s="18" t="s">
        <v>116</v>
      </c>
      <c r="D123" s="170">
        <v>0</v>
      </c>
      <c r="E123" s="168">
        <v>0</v>
      </c>
      <c r="F123" s="170">
        <v>0</v>
      </c>
      <c r="G123" s="169">
        <v>0</v>
      </c>
      <c r="H123" s="75"/>
      <c r="I123" s="73">
        <v>0</v>
      </c>
      <c r="J123" s="185">
        <v>0</v>
      </c>
      <c r="K123" s="122">
        <v>0</v>
      </c>
      <c r="L123" s="236">
        <v>0</v>
      </c>
      <c r="M123" s="103">
        <v>0</v>
      </c>
      <c r="N123" s="259"/>
    </row>
    <row r="124" spans="2:14" s="16" customFormat="1" ht="28.5" customHeight="1">
      <c r="B124" s="315"/>
      <c r="C124" s="18" t="s">
        <v>206</v>
      </c>
      <c r="D124" s="170">
        <v>0</v>
      </c>
      <c r="E124" s="168">
        <v>0</v>
      </c>
      <c r="F124" s="170">
        <v>0</v>
      </c>
      <c r="G124" s="169">
        <v>0</v>
      </c>
      <c r="H124" s="75"/>
      <c r="I124" s="73">
        <v>0</v>
      </c>
      <c r="J124" s="185">
        <v>0</v>
      </c>
      <c r="K124" s="122">
        <v>0</v>
      </c>
      <c r="L124" s="239"/>
      <c r="M124" s="103">
        <v>0</v>
      </c>
      <c r="N124" s="263">
        <v>0</v>
      </c>
    </row>
    <row r="125" spans="2:14" s="27" customFormat="1" ht="28.5" customHeight="1">
      <c r="B125" s="315"/>
      <c r="C125" s="25" t="s">
        <v>207</v>
      </c>
      <c r="D125" s="66">
        <v>0</v>
      </c>
      <c r="E125" s="26">
        <v>0</v>
      </c>
      <c r="F125" s="66"/>
      <c r="G125" s="36"/>
      <c r="H125" s="78">
        <v>0</v>
      </c>
      <c r="I125" s="78">
        <v>3</v>
      </c>
      <c r="J125" s="181">
        <v>3</v>
      </c>
      <c r="K125" s="172">
        <v>3</v>
      </c>
      <c r="L125" s="232">
        <v>4</v>
      </c>
      <c r="M125" s="102">
        <v>5</v>
      </c>
      <c r="N125" s="263">
        <v>4</v>
      </c>
    </row>
    <row r="126" spans="2:14" s="16" customFormat="1" ht="28.5" customHeight="1">
      <c r="B126" s="315"/>
      <c r="C126" s="14" t="s">
        <v>58</v>
      </c>
      <c r="D126" s="170">
        <v>1</v>
      </c>
      <c r="E126" s="168">
        <v>3</v>
      </c>
      <c r="F126" s="170">
        <v>1</v>
      </c>
      <c r="G126" s="70" t="s">
        <v>208</v>
      </c>
      <c r="H126" s="73">
        <v>2</v>
      </c>
      <c r="I126" s="73">
        <v>0</v>
      </c>
      <c r="J126" s="185">
        <v>0</v>
      </c>
      <c r="K126" s="122">
        <v>1</v>
      </c>
      <c r="L126" s="236">
        <v>0</v>
      </c>
      <c r="M126" s="103">
        <v>0</v>
      </c>
      <c r="N126" s="263">
        <v>0</v>
      </c>
    </row>
    <row r="127" spans="2:14" s="16" customFormat="1" ht="28.5" customHeight="1">
      <c r="B127" s="315"/>
      <c r="C127" s="18" t="s">
        <v>209</v>
      </c>
      <c r="D127" s="170">
        <v>0</v>
      </c>
      <c r="E127" s="168">
        <v>0</v>
      </c>
      <c r="F127" s="170">
        <v>0</v>
      </c>
      <c r="G127" s="169">
        <v>0</v>
      </c>
      <c r="H127" s="73">
        <v>1</v>
      </c>
      <c r="I127" s="73">
        <v>0</v>
      </c>
      <c r="J127" s="181">
        <v>1</v>
      </c>
      <c r="K127" s="172">
        <v>1</v>
      </c>
      <c r="L127" s="226">
        <v>0</v>
      </c>
      <c r="M127" s="102">
        <v>0</v>
      </c>
      <c r="N127" s="263">
        <v>1</v>
      </c>
    </row>
    <row r="128" spans="2:14" s="41" customFormat="1" ht="28.5" customHeight="1">
      <c r="B128" s="315"/>
      <c r="C128" s="18" t="s">
        <v>110</v>
      </c>
      <c r="D128" s="170">
        <v>1</v>
      </c>
      <c r="E128" s="37">
        <v>5</v>
      </c>
      <c r="F128" s="170">
        <v>0</v>
      </c>
      <c r="G128" s="169">
        <v>2</v>
      </c>
      <c r="H128" s="78">
        <v>2</v>
      </c>
      <c r="I128" s="78">
        <v>9</v>
      </c>
      <c r="J128" s="181">
        <v>8</v>
      </c>
      <c r="K128" s="172">
        <v>15</v>
      </c>
      <c r="L128" s="232">
        <v>8</v>
      </c>
      <c r="M128" s="102">
        <v>18</v>
      </c>
      <c r="N128" s="263">
        <v>15</v>
      </c>
    </row>
    <row r="129" spans="2:14" s="16" customFormat="1" ht="28.5" customHeight="1">
      <c r="B129" s="315"/>
      <c r="C129" s="18" t="s">
        <v>210</v>
      </c>
      <c r="D129" s="170">
        <v>0</v>
      </c>
      <c r="E129" s="168">
        <v>0</v>
      </c>
      <c r="F129" s="170">
        <v>0</v>
      </c>
      <c r="G129" s="169">
        <v>0</v>
      </c>
      <c r="H129" s="73">
        <v>0</v>
      </c>
      <c r="I129" s="73">
        <v>0</v>
      </c>
      <c r="J129" s="185">
        <v>0</v>
      </c>
      <c r="K129" s="122">
        <v>0</v>
      </c>
      <c r="L129" s="236">
        <v>0</v>
      </c>
      <c r="M129" s="103">
        <v>0</v>
      </c>
      <c r="N129" s="263">
        <v>2</v>
      </c>
    </row>
    <row r="130" spans="2:14" s="16" customFormat="1" ht="28.5" customHeight="1">
      <c r="B130" s="315"/>
      <c r="C130" s="18" t="s">
        <v>211</v>
      </c>
      <c r="D130" s="170">
        <v>0</v>
      </c>
      <c r="E130" s="168">
        <v>0</v>
      </c>
      <c r="F130" s="170">
        <v>0</v>
      </c>
      <c r="G130" s="169">
        <v>0</v>
      </c>
      <c r="H130" s="75"/>
      <c r="I130" s="73">
        <v>0</v>
      </c>
      <c r="J130" s="185">
        <v>0</v>
      </c>
      <c r="K130" s="122">
        <v>0</v>
      </c>
      <c r="L130" s="236">
        <v>0</v>
      </c>
      <c r="M130" s="103">
        <v>0</v>
      </c>
      <c r="N130" s="259"/>
    </row>
    <row r="131" spans="2:14" s="16" customFormat="1" ht="28.5" customHeight="1">
      <c r="B131" s="315"/>
      <c r="C131" s="18" t="s">
        <v>72</v>
      </c>
      <c r="D131" s="170">
        <v>0</v>
      </c>
      <c r="E131" s="168">
        <v>0</v>
      </c>
      <c r="F131" s="170">
        <v>0</v>
      </c>
      <c r="G131" s="169">
        <v>0</v>
      </c>
      <c r="H131" s="73">
        <v>1</v>
      </c>
      <c r="I131" s="73">
        <v>0</v>
      </c>
      <c r="J131" s="181">
        <v>1</v>
      </c>
      <c r="K131" s="172">
        <v>2</v>
      </c>
      <c r="L131" s="226">
        <v>0</v>
      </c>
      <c r="M131" s="102">
        <v>0</v>
      </c>
      <c r="N131" s="263">
        <v>0</v>
      </c>
    </row>
    <row r="132" spans="2:14" s="16" customFormat="1" ht="28.5" customHeight="1">
      <c r="B132" s="315"/>
      <c r="C132" s="18" t="s">
        <v>60</v>
      </c>
      <c r="D132" s="170">
        <v>0</v>
      </c>
      <c r="E132" s="168">
        <v>1</v>
      </c>
      <c r="F132" s="170">
        <v>0</v>
      </c>
      <c r="G132" s="169">
        <v>4</v>
      </c>
      <c r="H132" s="73">
        <v>6</v>
      </c>
      <c r="I132" s="73">
        <v>12</v>
      </c>
      <c r="J132" s="181">
        <v>2</v>
      </c>
      <c r="K132" s="172">
        <v>3</v>
      </c>
      <c r="L132" s="232">
        <v>4</v>
      </c>
      <c r="M132" s="102">
        <v>4</v>
      </c>
      <c r="N132" s="263">
        <v>3</v>
      </c>
    </row>
    <row r="133" spans="2:14" s="16" customFormat="1" ht="28.5" customHeight="1">
      <c r="B133" s="315"/>
      <c r="C133" s="18" t="s">
        <v>212</v>
      </c>
      <c r="D133" s="170">
        <v>0</v>
      </c>
      <c r="E133" s="168">
        <v>0</v>
      </c>
      <c r="F133" s="170">
        <v>0</v>
      </c>
      <c r="G133" s="169">
        <v>0</v>
      </c>
      <c r="H133" s="73">
        <v>0</v>
      </c>
      <c r="I133" s="73">
        <v>0</v>
      </c>
      <c r="J133" s="185">
        <v>0</v>
      </c>
      <c r="K133" s="122">
        <v>0</v>
      </c>
      <c r="L133" s="239"/>
      <c r="M133" s="103">
        <v>0</v>
      </c>
      <c r="N133" s="263">
        <v>0</v>
      </c>
    </row>
    <row r="134" spans="2:14" s="16" customFormat="1" ht="28.5" customHeight="1">
      <c r="B134" s="315"/>
      <c r="C134" s="18" t="s">
        <v>213</v>
      </c>
      <c r="D134" s="170">
        <v>0</v>
      </c>
      <c r="E134" s="168">
        <v>0</v>
      </c>
      <c r="F134" s="170">
        <v>0</v>
      </c>
      <c r="G134" s="169">
        <v>0</v>
      </c>
      <c r="H134" s="73">
        <v>0</v>
      </c>
      <c r="I134" s="73">
        <v>0</v>
      </c>
      <c r="J134" s="185">
        <v>0</v>
      </c>
      <c r="K134" s="122">
        <v>0</v>
      </c>
      <c r="L134" s="236">
        <v>0</v>
      </c>
      <c r="M134" s="165"/>
      <c r="N134" s="259"/>
    </row>
    <row r="135" spans="2:14" s="16" customFormat="1" ht="28.5" customHeight="1">
      <c r="B135" s="315"/>
      <c r="C135" s="14" t="s">
        <v>63</v>
      </c>
      <c r="D135" s="170">
        <v>4</v>
      </c>
      <c r="E135" s="168">
        <v>4</v>
      </c>
      <c r="F135" s="170">
        <v>0</v>
      </c>
      <c r="G135" s="169">
        <v>0</v>
      </c>
      <c r="H135" s="73">
        <v>0</v>
      </c>
      <c r="I135" s="73">
        <v>0</v>
      </c>
      <c r="J135" s="181">
        <v>1</v>
      </c>
      <c r="K135" s="172">
        <v>2</v>
      </c>
      <c r="L135" s="226">
        <v>0</v>
      </c>
      <c r="M135" s="102">
        <v>0</v>
      </c>
      <c r="N135" s="263">
        <v>0</v>
      </c>
    </row>
    <row r="136" spans="2:14" s="16" customFormat="1" ht="28.5" customHeight="1">
      <c r="B136" s="315"/>
      <c r="C136" s="18" t="s">
        <v>214</v>
      </c>
      <c r="D136" s="84"/>
      <c r="E136" s="168">
        <v>0</v>
      </c>
      <c r="F136" s="170">
        <v>0</v>
      </c>
      <c r="G136" s="169">
        <v>0</v>
      </c>
      <c r="H136" s="73">
        <v>0</v>
      </c>
      <c r="I136" s="73">
        <v>0</v>
      </c>
      <c r="J136" s="185">
        <v>0</v>
      </c>
      <c r="K136" s="122">
        <v>0</v>
      </c>
      <c r="L136" s="236">
        <v>0</v>
      </c>
      <c r="M136" s="103">
        <v>0</v>
      </c>
      <c r="N136" s="263">
        <v>0</v>
      </c>
    </row>
    <row r="137" spans="2:14" s="16" customFormat="1" ht="28.5" customHeight="1">
      <c r="B137" s="315"/>
      <c r="C137" s="18" t="s">
        <v>215</v>
      </c>
      <c r="D137" s="170">
        <v>1</v>
      </c>
      <c r="E137" s="168">
        <v>3</v>
      </c>
      <c r="F137" s="170">
        <v>1</v>
      </c>
      <c r="G137" s="169">
        <v>0</v>
      </c>
      <c r="H137" s="73">
        <v>2</v>
      </c>
      <c r="I137" s="73">
        <v>0</v>
      </c>
      <c r="J137" s="181">
        <v>1</v>
      </c>
      <c r="K137" s="172">
        <v>1</v>
      </c>
      <c r="L137" s="232">
        <v>4</v>
      </c>
      <c r="M137" s="102">
        <v>8</v>
      </c>
      <c r="N137" s="263">
        <v>5</v>
      </c>
    </row>
    <row r="138" spans="2:14" s="16" customFormat="1" ht="28.5" customHeight="1">
      <c r="B138" s="315"/>
      <c r="C138" s="18" t="s">
        <v>216</v>
      </c>
      <c r="D138" s="170"/>
      <c r="E138" s="168">
        <v>0</v>
      </c>
      <c r="F138" s="170">
        <v>6</v>
      </c>
      <c r="G138" s="169">
        <v>3</v>
      </c>
      <c r="H138" s="73">
        <v>0</v>
      </c>
      <c r="I138" s="73">
        <v>0</v>
      </c>
      <c r="J138" s="185">
        <v>0</v>
      </c>
      <c r="K138" s="122">
        <v>0</v>
      </c>
      <c r="L138" s="236">
        <v>0</v>
      </c>
      <c r="M138" s="103">
        <v>3</v>
      </c>
      <c r="N138" s="263">
        <v>1</v>
      </c>
    </row>
    <row r="139" spans="2:14" s="16" customFormat="1" ht="28.5" customHeight="1">
      <c r="B139" s="315"/>
      <c r="C139" s="14" t="s">
        <v>67</v>
      </c>
      <c r="D139" s="170">
        <v>40</v>
      </c>
      <c r="E139" s="168">
        <v>36</v>
      </c>
      <c r="F139" s="170">
        <v>42</v>
      </c>
      <c r="G139" s="169">
        <v>17</v>
      </c>
      <c r="H139" s="73">
        <v>35</v>
      </c>
      <c r="I139" s="73">
        <v>36</v>
      </c>
      <c r="J139" s="181">
        <v>33</v>
      </c>
      <c r="K139" s="172">
        <v>17</v>
      </c>
      <c r="L139" s="232">
        <v>22</v>
      </c>
      <c r="M139" s="102">
        <v>44</v>
      </c>
      <c r="N139" s="263">
        <v>48</v>
      </c>
    </row>
    <row r="140" spans="2:14" s="16" customFormat="1" ht="28.5" customHeight="1">
      <c r="B140" s="315"/>
      <c r="C140" s="18" t="s">
        <v>217</v>
      </c>
      <c r="D140" s="170">
        <v>0</v>
      </c>
      <c r="E140" s="168">
        <v>0</v>
      </c>
      <c r="F140" s="170">
        <v>0</v>
      </c>
      <c r="G140" s="35">
        <v>0</v>
      </c>
      <c r="H140" s="73">
        <v>0</v>
      </c>
      <c r="I140" s="73">
        <v>0</v>
      </c>
      <c r="J140" s="185">
        <v>0</v>
      </c>
      <c r="K140" s="122">
        <v>0</v>
      </c>
      <c r="L140" s="236">
        <v>0</v>
      </c>
      <c r="M140" s="103">
        <v>0</v>
      </c>
      <c r="N140" s="263">
        <v>1</v>
      </c>
    </row>
    <row r="141" spans="2:14" s="16" customFormat="1" ht="28.5" customHeight="1">
      <c r="B141" s="315"/>
      <c r="C141" s="18" t="s">
        <v>218</v>
      </c>
      <c r="D141" s="170">
        <v>0</v>
      </c>
      <c r="E141" s="168">
        <v>0</v>
      </c>
      <c r="F141" s="170">
        <v>0</v>
      </c>
      <c r="G141" s="35">
        <v>0</v>
      </c>
      <c r="H141" s="73">
        <v>0</v>
      </c>
      <c r="I141" s="73">
        <v>0</v>
      </c>
      <c r="J141" s="185">
        <v>0</v>
      </c>
      <c r="K141" s="122">
        <v>0</v>
      </c>
      <c r="L141" s="236">
        <v>0</v>
      </c>
      <c r="M141" s="103">
        <v>0</v>
      </c>
      <c r="N141" s="259"/>
    </row>
    <row r="142" spans="2:14" s="16" customFormat="1" ht="28.5" customHeight="1">
      <c r="B142" s="315"/>
      <c r="C142" s="18" t="s">
        <v>219</v>
      </c>
      <c r="D142" s="170">
        <v>0</v>
      </c>
      <c r="E142" s="168">
        <v>0</v>
      </c>
      <c r="F142" s="170">
        <v>0</v>
      </c>
      <c r="G142" s="35">
        <v>0</v>
      </c>
      <c r="H142" s="73">
        <v>0</v>
      </c>
      <c r="I142" s="73">
        <v>0</v>
      </c>
      <c r="J142" s="185">
        <v>0</v>
      </c>
      <c r="K142" s="122">
        <v>0</v>
      </c>
      <c r="L142" s="236">
        <v>0</v>
      </c>
      <c r="M142" s="165"/>
      <c r="N142" s="263">
        <v>0</v>
      </c>
    </row>
    <row r="143" spans="2:14" s="16" customFormat="1" ht="28.5" customHeight="1">
      <c r="B143" s="315"/>
      <c r="C143" s="18" t="s">
        <v>73</v>
      </c>
      <c r="D143" s="170">
        <v>2</v>
      </c>
      <c r="E143" s="168">
        <v>1</v>
      </c>
      <c r="F143" s="170">
        <v>2</v>
      </c>
      <c r="G143" s="35">
        <v>0</v>
      </c>
      <c r="H143" s="73">
        <v>0</v>
      </c>
      <c r="I143" s="73">
        <v>0</v>
      </c>
      <c r="J143" s="185">
        <v>0</v>
      </c>
      <c r="K143" s="122">
        <v>0</v>
      </c>
      <c r="L143" s="236">
        <v>0</v>
      </c>
      <c r="M143" s="103">
        <v>0</v>
      </c>
      <c r="N143" s="263">
        <v>1</v>
      </c>
    </row>
    <row r="144" spans="2:14" s="16" customFormat="1" ht="28.5" customHeight="1">
      <c r="B144" s="315"/>
      <c r="C144" s="18" t="s">
        <v>220</v>
      </c>
      <c r="D144" s="170">
        <v>0</v>
      </c>
      <c r="E144" s="168">
        <v>1</v>
      </c>
      <c r="F144" s="170">
        <v>0</v>
      </c>
      <c r="G144" s="35">
        <v>0</v>
      </c>
      <c r="H144" s="73">
        <v>0</v>
      </c>
      <c r="I144" s="73">
        <v>0</v>
      </c>
      <c r="J144" s="185">
        <v>0</v>
      </c>
      <c r="K144" s="122">
        <v>0</v>
      </c>
      <c r="L144" s="236">
        <v>0</v>
      </c>
      <c r="M144" s="103">
        <v>0</v>
      </c>
      <c r="N144" s="263">
        <v>0</v>
      </c>
    </row>
    <row r="145" spans="2:14" s="16" customFormat="1" ht="28.5" customHeight="1">
      <c r="B145" s="315"/>
      <c r="C145" s="18" t="s">
        <v>74</v>
      </c>
      <c r="D145" s="170">
        <v>16</v>
      </c>
      <c r="E145" s="168">
        <v>11</v>
      </c>
      <c r="F145" s="170">
        <v>19</v>
      </c>
      <c r="G145" s="35">
        <v>16</v>
      </c>
      <c r="H145" s="73">
        <v>19</v>
      </c>
      <c r="I145" s="73">
        <v>25</v>
      </c>
      <c r="J145" s="181">
        <v>27</v>
      </c>
      <c r="K145" s="172">
        <v>17</v>
      </c>
      <c r="L145" s="232">
        <v>19</v>
      </c>
      <c r="M145" s="165"/>
      <c r="N145" s="263">
        <v>26</v>
      </c>
    </row>
    <row r="146" spans="2:14" s="16" customFormat="1" ht="28.5" customHeight="1">
      <c r="B146" s="315"/>
      <c r="C146" s="18" t="s">
        <v>221</v>
      </c>
      <c r="D146" s="170">
        <v>0</v>
      </c>
      <c r="E146" s="168">
        <v>1</v>
      </c>
      <c r="F146" s="170">
        <v>0</v>
      </c>
      <c r="G146" s="35">
        <v>0</v>
      </c>
      <c r="H146" s="73">
        <v>1</v>
      </c>
      <c r="I146" s="73">
        <v>0</v>
      </c>
      <c r="J146" s="185">
        <v>0</v>
      </c>
      <c r="K146" s="122">
        <v>0</v>
      </c>
      <c r="L146" s="236">
        <v>0</v>
      </c>
      <c r="M146" s="103">
        <v>0</v>
      </c>
      <c r="N146" s="263">
        <v>0</v>
      </c>
    </row>
    <row r="147" spans="2:14" s="16" customFormat="1" ht="28.5" customHeight="1">
      <c r="B147" s="315"/>
      <c r="C147" s="18" t="s">
        <v>222</v>
      </c>
      <c r="D147" s="85">
        <v>0</v>
      </c>
      <c r="E147" s="168">
        <v>0</v>
      </c>
      <c r="F147" s="170">
        <v>0</v>
      </c>
      <c r="G147" s="35">
        <v>0</v>
      </c>
      <c r="H147" s="73">
        <v>0</v>
      </c>
      <c r="I147" s="73">
        <v>0</v>
      </c>
      <c r="J147" s="185">
        <v>0</v>
      </c>
      <c r="K147" s="122">
        <v>0</v>
      </c>
      <c r="L147" s="236">
        <v>0</v>
      </c>
      <c r="M147" s="103">
        <v>0</v>
      </c>
      <c r="N147" s="263">
        <v>0</v>
      </c>
    </row>
    <row r="148" spans="2:14" s="16" customFormat="1" ht="28.5" customHeight="1">
      <c r="B148" s="315"/>
      <c r="C148" s="18" t="s">
        <v>75</v>
      </c>
      <c r="D148" s="170">
        <v>5</v>
      </c>
      <c r="E148" s="168">
        <v>7</v>
      </c>
      <c r="F148" s="170">
        <v>0</v>
      </c>
      <c r="G148" s="35">
        <v>9</v>
      </c>
      <c r="H148" s="73">
        <v>6</v>
      </c>
      <c r="I148" s="73">
        <v>1</v>
      </c>
      <c r="J148" s="181">
        <v>1</v>
      </c>
      <c r="K148" s="172">
        <v>6</v>
      </c>
      <c r="L148" s="232">
        <v>5</v>
      </c>
      <c r="M148" s="102">
        <v>2</v>
      </c>
      <c r="N148" s="263">
        <v>0</v>
      </c>
    </row>
    <row r="149" spans="2:14" s="16" customFormat="1" ht="28.5" customHeight="1">
      <c r="B149" s="315"/>
      <c r="C149" s="18" t="s">
        <v>223</v>
      </c>
      <c r="D149" s="170">
        <v>0</v>
      </c>
      <c r="E149" s="37">
        <v>0</v>
      </c>
      <c r="F149" s="170">
        <v>0</v>
      </c>
      <c r="G149" s="169">
        <v>0</v>
      </c>
      <c r="H149" s="73">
        <v>0</v>
      </c>
      <c r="I149" s="73">
        <v>0</v>
      </c>
      <c r="J149" s="185">
        <v>0</v>
      </c>
      <c r="K149" s="122">
        <v>0</v>
      </c>
      <c r="L149" s="236">
        <v>0</v>
      </c>
      <c r="M149" s="165"/>
      <c r="N149" s="256"/>
    </row>
    <row r="150" spans="2:14" s="40" customFormat="1" ht="28.5" customHeight="1">
      <c r="B150" s="315"/>
      <c r="C150" s="38" t="s">
        <v>224</v>
      </c>
      <c r="D150" s="67">
        <v>14</v>
      </c>
      <c r="E150" s="39">
        <v>12</v>
      </c>
      <c r="F150" s="67">
        <v>7</v>
      </c>
      <c r="G150" s="169">
        <v>13</v>
      </c>
      <c r="H150" s="78">
        <v>31</v>
      </c>
      <c r="I150" s="78">
        <v>40</v>
      </c>
      <c r="J150" s="181">
        <v>58</v>
      </c>
      <c r="K150" s="172">
        <v>41</v>
      </c>
      <c r="L150" s="232">
        <v>54</v>
      </c>
      <c r="M150" s="102">
        <v>32</v>
      </c>
      <c r="N150" s="263">
        <v>31</v>
      </c>
    </row>
    <row r="151" spans="2:14" s="16" customFormat="1" ht="28.5" customHeight="1" thickBot="1">
      <c r="B151" s="320"/>
      <c r="C151" s="89" t="s">
        <v>5</v>
      </c>
      <c r="D151" s="90">
        <f t="shared" ref="D151:N151" si="5">SUM(D118:D150)</f>
        <v>190</v>
      </c>
      <c r="E151" s="90">
        <f t="shared" si="5"/>
        <v>195</v>
      </c>
      <c r="F151" s="90">
        <f t="shared" si="5"/>
        <v>787</v>
      </c>
      <c r="G151" s="91">
        <f t="shared" si="5"/>
        <v>414</v>
      </c>
      <c r="H151" s="91">
        <f t="shared" si="5"/>
        <v>375</v>
      </c>
      <c r="I151" s="91">
        <f t="shared" si="5"/>
        <v>136</v>
      </c>
      <c r="J151" s="188">
        <f t="shared" si="5"/>
        <v>148</v>
      </c>
      <c r="K151" s="124">
        <f t="shared" si="5"/>
        <v>115</v>
      </c>
      <c r="L151" s="240">
        <f t="shared" si="5"/>
        <v>130</v>
      </c>
      <c r="M151" s="166">
        <f t="shared" si="5"/>
        <v>122</v>
      </c>
      <c r="N151" s="257">
        <f t="shared" si="5"/>
        <v>369</v>
      </c>
    </row>
    <row r="152" spans="2:14" s="16" customFormat="1" ht="28.5" customHeight="1" thickTop="1" thickBot="1">
      <c r="B152" s="312" t="s">
        <v>117</v>
      </c>
      <c r="C152" s="313"/>
      <c r="D152" s="28">
        <f>SUM(D151,D117,D102,D61,D40,D36)</f>
        <v>216867</v>
      </c>
      <c r="E152" s="28">
        <f t="shared" ref="E152:N152" si="6">E36+E40+E61+E102+E117+E151</f>
        <v>240949</v>
      </c>
      <c r="F152" s="28">
        <f t="shared" si="6"/>
        <v>251887</v>
      </c>
      <c r="G152" s="204">
        <f t="shared" si="6"/>
        <v>262465</v>
      </c>
      <c r="H152" s="204">
        <f t="shared" si="6"/>
        <v>239213</v>
      </c>
      <c r="I152" s="204">
        <f t="shared" si="6"/>
        <v>227126</v>
      </c>
      <c r="J152" s="189">
        <f t="shared" si="6"/>
        <v>219543</v>
      </c>
      <c r="K152" s="125">
        <f t="shared" si="6"/>
        <v>214696</v>
      </c>
      <c r="L152" s="241">
        <f t="shared" si="6"/>
        <v>223908</v>
      </c>
      <c r="M152" s="98">
        <f t="shared" si="6"/>
        <v>239824</v>
      </c>
      <c r="N152" s="260">
        <f t="shared" si="6"/>
        <v>220930</v>
      </c>
    </row>
    <row r="153" spans="2:14" ht="24.75" customHeight="1">
      <c r="B153" s="293" t="s">
        <v>225</v>
      </c>
      <c r="C153" s="294"/>
      <c r="D153" s="29"/>
      <c r="E153" s="29"/>
      <c r="F153" s="29"/>
      <c r="G153" s="29"/>
      <c r="H153" s="43"/>
    </row>
    <row r="154" spans="2:14">
      <c r="B154" s="295" t="s">
        <v>330</v>
      </c>
      <c r="C154" s="296"/>
    </row>
    <row r="155" spans="2:14">
      <c r="B155" s="292" t="s">
        <v>329</v>
      </c>
      <c r="C155" s="31"/>
    </row>
    <row r="156" spans="2:14">
      <c r="C156" s="31"/>
    </row>
    <row r="157" spans="2:14">
      <c r="C157" s="31"/>
    </row>
    <row r="158" spans="2:14">
      <c r="C158" s="31"/>
    </row>
    <row r="159" spans="2:14">
      <c r="C159" s="31"/>
    </row>
    <row r="160" spans="2:14">
      <c r="C160" s="31"/>
    </row>
    <row r="161" spans="1:14">
      <c r="C161" s="31"/>
    </row>
    <row r="162" spans="1:14">
      <c r="C162" s="31"/>
    </row>
    <row r="163" spans="1:14">
      <c r="C163" s="31"/>
    </row>
    <row r="164" spans="1:14">
      <c r="C164" s="31"/>
    </row>
    <row r="165" spans="1:14" s="30" customFormat="1">
      <c r="A165" s="5"/>
      <c r="B165" s="5"/>
      <c r="C165" s="31"/>
      <c r="H165" s="44"/>
      <c r="I165" s="5"/>
      <c r="J165" s="5"/>
      <c r="K165" s="5"/>
      <c r="L165" s="5"/>
      <c r="M165" s="167"/>
      <c r="N165" s="270"/>
    </row>
    <row r="166" spans="1:14" s="30" customFormat="1">
      <c r="A166" s="5"/>
      <c r="B166" s="5"/>
      <c r="C166" s="31"/>
      <c r="H166" s="44"/>
      <c r="I166" s="5"/>
      <c r="J166" s="5"/>
      <c r="K166" s="5"/>
      <c r="L166" s="5"/>
      <c r="M166" s="167"/>
      <c r="N166" s="270"/>
    </row>
    <row r="167" spans="1:14" s="30" customFormat="1">
      <c r="A167" s="5"/>
      <c r="B167" s="5"/>
      <c r="C167" s="31"/>
      <c r="H167" s="44"/>
      <c r="I167" s="5"/>
      <c r="J167" s="5"/>
      <c r="K167" s="5"/>
      <c r="L167" s="5"/>
      <c r="M167" s="167"/>
      <c r="N167" s="270"/>
    </row>
    <row r="168" spans="1:14" s="30" customFormat="1">
      <c r="A168" s="5"/>
      <c r="B168" s="5"/>
      <c r="C168" s="31"/>
      <c r="H168" s="44"/>
      <c r="I168" s="5"/>
      <c r="J168" s="5"/>
      <c r="K168" s="5"/>
      <c r="L168" s="5"/>
      <c r="M168" s="167"/>
      <c r="N168" s="270"/>
    </row>
    <row r="169" spans="1:14" s="30" customFormat="1">
      <c r="A169" s="5"/>
      <c r="B169" s="5"/>
      <c r="C169" s="31"/>
      <c r="H169" s="44"/>
      <c r="I169" s="5"/>
      <c r="J169" s="5"/>
      <c r="K169" s="5"/>
      <c r="L169" s="5"/>
      <c r="M169" s="167"/>
      <c r="N169" s="270"/>
    </row>
    <row r="170" spans="1:14" s="30" customFormat="1">
      <c r="A170" s="5"/>
      <c r="B170" s="5"/>
      <c r="C170" s="31"/>
      <c r="H170" s="44"/>
      <c r="I170" s="5"/>
      <c r="J170" s="5"/>
      <c r="K170" s="5"/>
      <c r="L170" s="5"/>
      <c r="M170" s="167"/>
      <c r="N170" s="270"/>
    </row>
    <row r="171" spans="1:14" s="30" customFormat="1">
      <c r="A171" s="5"/>
      <c r="B171" s="5"/>
      <c r="C171" s="31"/>
      <c r="H171" s="44"/>
      <c r="I171" s="5"/>
      <c r="J171" s="5"/>
      <c r="K171" s="5"/>
      <c r="L171" s="5"/>
      <c r="M171" s="167"/>
      <c r="N171" s="270"/>
    </row>
    <row r="172" spans="1:14" s="30" customFormat="1">
      <c r="A172" s="5"/>
      <c r="B172" s="5"/>
      <c r="C172" s="31"/>
      <c r="H172" s="44"/>
      <c r="I172" s="5"/>
      <c r="J172" s="5"/>
      <c r="K172" s="5"/>
      <c r="L172" s="5"/>
      <c r="M172" s="167"/>
      <c r="N172" s="270"/>
    </row>
    <row r="173" spans="1:14" s="30" customFormat="1">
      <c r="A173" s="5"/>
      <c r="B173" s="5"/>
      <c r="C173" s="31"/>
      <c r="H173" s="44"/>
      <c r="I173" s="5"/>
      <c r="J173" s="5"/>
      <c r="K173" s="5"/>
      <c r="L173" s="5"/>
      <c r="M173" s="167"/>
      <c r="N173" s="270"/>
    </row>
    <row r="174" spans="1:14" s="30" customFormat="1">
      <c r="A174" s="5"/>
      <c r="B174" s="5"/>
      <c r="C174" s="31"/>
      <c r="H174" s="44"/>
      <c r="I174" s="5"/>
      <c r="J174" s="5"/>
      <c r="K174" s="5"/>
      <c r="L174" s="5"/>
      <c r="M174" s="167"/>
      <c r="N174" s="270"/>
    </row>
    <row r="175" spans="1:14" s="30" customFormat="1">
      <c r="A175" s="5"/>
      <c r="B175" s="5"/>
      <c r="C175" s="31"/>
      <c r="H175" s="44"/>
      <c r="I175" s="5"/>
      <c r="J175" s="5"/>
      <c r="K175" s="5"/>
      <c r="L175" s="5"/>
      <c r="M175" s="167"/>
      <c r="N175" s="270"/>
    </row>
    <row r="176" spans="1:14" s="30" customFormat="1">
      <c r="A176" s="5"/>
      <c r="B176" s="5"/>
      <c r="C176" s="31"/>
      <c r="H176" s="44"/>
      <c r="I176" s="5"/>
      <c r="J176" s="5"/>
      <c r="K176" s="5"/>
      <c r="L176" s="5"/>
      <c r="M176" s="167"/>
      <c r="N176" s="270"/>
    </row>
    <row r="177" spans="1:14" s="30" customFormat="1">
      <c r="A177" s="5"/>
      <c r="B177" s="5"/>
      <c r="C177" s="31"/>
      <c r="H177" s="44"/>
      <c r="I177" s="5"/>
      <c r="J177" s="5"/>
      <c r="K177" s="5"/>
      <c r="L177" s="5"/>
      <c r="M177" s="167"/>
      <c r="N177" s="270"/>
    </row>
    <row r="178" spans="1:14" s="30" customFormat="1">
      <c r="A178" s="5"/>
      <c r="B178" s="5"/>
      <c r="C178" s="31"/>
      <c r="H178" s="44"/>
      <c r="I178" s="5"/>
      <c r="J178" s="5"/>
      <c r="K178" s="5"/>
      <c r="L178" s="5"/>
      <c r="M178" s="167"/>
      <c r="N178" s="270"/>
    </row>
    <row r="179" spans="1:14" s="30" customFormat="1">
      <c r="A179" s="5"/>
      <c r="B179" s="5"/>
      <c r="C179" s="31"/>
      <c r="H179" s="44"/>
      <c r="I179" s="5"/>
      <c r="J179" s="5"/>
      <c r="K179" s="5"/>
      <c r="L179" s="5"/>
      <c r="M179" s="167"/>
      <c r="N179" s="270"/>
    </row>
    <row r="180" spans="1:14" s="30" customFormat="1">
      <c r="A180" s="5"/>
      <c r="B180" s="5"/>
      <c r="C180" s="31"/>
      <c r="H180" s="44"/>
      <c r="I180" s="5"/>
      <c r="J180" s="5"/>
      <c r="K180" s="5"/>
      <c r="L180" s="5"/>
      <c r="M180" s="167"/>
      <c r="N180" s="270"/>
    </row>
    <row r="181" spans="1:14" s="30" customFormat="1">
      <c r="A181" s="5"/>
      <c r="B181" s="5"/>
      <c r="C181" s="31"/>
      <c r="H181" s="44"/>
      <c r="I181" s="5"/>
      <c r="J181" s="5"/>
      <c r="K181" s="5"/>
      <c r="L181" s="5"/>
      <c r="M181" s="167"/>
      <c r="N181" s="270"/>
    </row>
    <row r="182" spans="1:14" s="30" customFormat="1">
      <c r="A182" s="5"/>
      <c r="B182" s="5"/>
      <c r="C182" s="31"/>
      <c r="H182" s="44"/>
      <c r="I182" s="5"/>
      <c r="J182" s="5"/>
      <c r="K182" s="5"/>
      <c r="L182" s="5"/>
      <c r="M182" s="167"/>
      <c r="N182" s="270"/>
    </row>
    <row r="183" spans="1:14" s="30" customFormat="1">
      <c r="A183" s="5"/>
      <c r="B183" s="5"/>
      <c r="C183" s="31"/>
      <c r="H183" s="44"/>
      <c r="I183" s="5"/>
      <c r="J183" s="5"/>
      <c r="K183" s="5"/>
      <c r="L183" s="5"/>
      <c r="M183" s="167"/>
      <c r="N183" s="270"/>
    </row>
    <row r="184" spans="1:14" s="30" customFormat="1">
      <c r="A184" s="5"/>
      <c r="B184" s="5"/>
      <c r="C184" s="31"/>
      <c r="H184" s="44"/>
      <c r="I184" s="5"/>
      <c r="J184" s="5"/>
      <c r="K184" s="5"/>
      <c r="L184" s="5"/>
      <c r="M184" s="167"/>
      <c r="N184" s="270"/>
    </row>
    <row r="185" spans="1:14" s="30" customFormat="1">
      <c r="A185" s="5"/>
      <c r="B185" s="5"/>
      <c r="C185" s="31"/>
      <c r="H185" s="44"/>
      <c r="I185" s="5"/>
      <c r="J185" s="5"/>
      <c r="K185" s="5"/>
      <c r="L185" s="5"/>
      <c r="M185" s="167"/>
      <c r="N185" s="270"/>
    </row>
    <row r="186" spans="1:14" s="30" customFormat="1">
      <c r="A186" s="5"/>
      <c r="B186" s="5"/>
      <c r="C186" s="31"/>
      <c r="H186" s="44"/>
      <c r="I186" s="5"/>
      <c r="J186" s="5"/>
      <c r="K186" s="5"/>
      <c r="L186" s="5"/>
      <c r="M186" s="167"/>
      <c r="N186" s="270"/>
    </row>
    <row r="187" spans="1:14" s="30" customFormat="1">
      <c r="A187" s="5"/>
      <c r="B187" s="5"/>
      <c r="C187" s="31"/>
      <c r="H187" s="44"/>
      <c r="I187" s="5"/>
      <c r="J187" s="5"/>
      <c r="K187" s="5"/>
      <c r="L187" s="5"/>
      <c r="M187" s="167"/>
      <c r="N187" s="270"/>
    </row>
    <row r="188" spans="1:14" s="30" customFormat="1">
      <c r="A188" s="5"/>
      <c r="B188" s="5"/>
      <c r="C188" s="31"/>
      <c r="H188" s="44"/>
      <c r="I188" s="5"/>
      <c r="J188" s="5"/>
      <c r="K188" s="5"/>
      <c r="L188" s="5"/>
      <c r="M188" s="167"/>
      <c r="N188" s="270"/>
    </row>
    <row r="189" spans="1:14" s="30" customFormat="1">
      <c r="A189" s="5"/>
      <c r="B189" s="5"/>
      <c r="C189" s="31"/>
      <c r="H189" s="44"/>
      <c r="I189" s="5"/>
      <c r="J189" s="5"/>
      <c r="K189" s="5"/>
      <c r="L189" s="5"/>
      <c r="M189" s="167"/>
      <c r="N189" s="270"/>
    </row>
    <row r="190" spans="1:14" s="30" customFormat="1">
      <c r="A190" s="5"/>
      <c r="B190" s="5"/>
      <c r="C190" s="31"/>
      <c r="H190" s="44"/>
      <c r="I190" s="5"/>
      <c r="J190" s="5"/>
      <c r="K190" s="5"/>
      <c r="L190" s="5"/>
      <c r="M190" s="167"/>
      <c r="N190" s="270"/>
    </row>
    <row r="191" spans="1:14" s="30" customFormat="1">
      <c r="A191" s="5"/>
      <c r="B191" s="5"/>
      <c r="C191" s="31"/>
      <c r="H191" s="44"/>
      <c r="I191" s="5"/>
      <c r="J191" s="5"/>
      <c r="K191" s="5"/>
      <c r="L191" s="5"/>
      <c r="M191" s="167"/>
      <c r="N191" s="270"/>
    </row>
    <row r="192" spans="1:14" s="30" customFormat="1">
      <c r="A192" s="5"/>
      <c r="B192" s="5"/>
      <c r="C192" s="31"/>
      <c r="H192" s="44"/>
      <c r="I192" s="5"/>
      <c r="J192" s="5"/>
      <c r="K192" s="5"/>
      <c r="L192" s="5"/>
      <c r="M192" s="167"/>
      <c r="N192" s="270"/>
    </row>
    <row r="193" spans="1:14" s="30" customFormat="1">
      <c r="A193" s="5"/>
      <c r="B193" s="5"/>
      <c r="C193" s="31"/>
      <c r="H193" s="44"/>
      <c r="I193" s="5"/>
      <c r="J193" s="5"/>
      <c r="K193" s="5"/>
      <c r="L193" s="5"/>
      <c r="M193" s="167"/>
      <c r="N193" s="270"/>
    </row>
    <row r="194" spans="1:14" s="30" customFormat="1">
      <c r="A194" s="5"/>
      <c r="B194" s="5"/>
      <c r="C194" s="31"/>
      <c r="H194" s="44"/>
      <c r="I194" s="5"/>
      <c r="J194" s="5"/>
      <c r="K194" s="5"/>
      <c r="L194" s="5"/>
      <c r="M194" s="167"/>
      <c r="N194" s="270"/>
    </row>
    <row r="195" spans="1:14" s="30" customFormat="1">
      <c r="A195" s="5"/>
      <c r="B195" s="5"/>
      <c r="C195" s="31"/>
      <c r="H195" s="44"/>
      <c r="I195" s="5"/>
      <c r="J195" s="5"/>
      <c r="K195" s="5"/>
      <c r="L195" s="5"/>
      <c r="M195" s="167"/>
      <c r="N195" s="270"/>
    </row>
    <row r="196" spans="1:14" s="30" customFormat="1">
      <c r="A196" s="5"/>
      <c r="B196" s="5"/>
      <c r="C196" s="31"/>
      <c r="H196" s="44"/>
      <c r="I196" s="5"/>
      <c r="J196" s="5"/>
      <c r="K196" s="5"/>
      <c r="L196" s="5"/>
      <c r="M196" s="167"/>
      <c r="N196" s="270"/>
    </row>
    <row r="197" spans="1:14" s="30" customFormat="1">
      <c r="A197" s="5"/>
      <c r="B197" s="5"/>
      <c r="C197" s="31"/>
      <c r="H197" s="44"/>
      <c r="I197" s="5"/>
      <c r="J197" s="5"/>
      <c r="K197" s="5"/>
      <c r="L197" s="5"/>
      <c r="M197" s="167"/>
      <c r="N197" s="270"/>
    </row>
    <row r="198" spans="1:14" s="30" customFormat="1">
      <c r="A198" s="5"/>
      <c r="B198" s="5"/>
      <c r="C198" s="31"/>
      <c r="H198" s="44"/>
      <c r="I198" s="5"/>
      <c r="J198" s="5"/>
      <c r="K198" s="5"/>
      <c r="L198" s="5"/>
      <c r="M198" s="167"/>
      <c r="N198" s="270"/>
    </row>
    <row r="199" spans="1:14" s="30" customFormat="1">
      <c r="A199" s="5"/>
      <c r="B199" s="5"/>
      <c r="C199" s="31"/>
      <c r="H199" s="44"/>
      <c r="I199" s="5"/>
      <c r="J199" s="5"/>
      <c r="K199" s="5"/>
      <c r="L199" s="5"/>
      <c r="M199" s="167"/>
      <c r="N199" s="270"/>
    </row>
    <row r="200" spans="1:14" s="30" customFormat="1">
      <c r="A200" s="5"/>
      <c r="B200" s="5"/>
      <c r="C200" s="31"/>
      <c r="H200" s="44"/>
      <c r="I200" s="5"/>
      <c r="J200" s="5"/>
      <c r="K200" s="5"/>
      <c r="L200" s="5"/>
      <c r="M200" s="167"/>
      <c r="N200" s="270"/>
    </row>
    <row r="201" spans="1:14" s="30" customFormat="1">
      <c r="A201" s="5"/>
      <c r="B201" s="5"/>
      <c r="C201" s="31"/>
      <c r="H201" s="44"/>
      <c r="I201" s="5"/>
      <c r="J201" s="5"/>
      <c r="K201" s="5"/>
      <c r="L201" s="5"/>
      <c r="M201" s="167"/>
      <c r="N201" s="270"/>
    </row>
    <row r="202" spans="1:14" s="30" customFormat="1">
      <c r="A202" s="5"/>
      <c r="B202" s="5"/>
      <c r="C202" s="31"/>
      <c r="H202" s="44"/>
      <c r="I202" s="5"/>
      <c r="J202" s="5"/>
      <c r="K202" s="5"/>
      <c r="L202" s="5"/>
      <c r="M202" s="167"/>
      <c r="N202" s="270"/>
    </row>
    <row r="203" spans="1:14" s="30" customFormat="1">
      <c r="A203" s="5"/>
      <c r="B203" s="5"/>
      <c r="C203" s="31"/>
      <c r="H203" s="44"/>
      <c r="I203" s="5"/>
      <c r="J203" s="5"/>
      <c r="K203" s="5"/>
      <c r="L203" s="5"/>
      <c r="M203" s="167"/>
      <c r="N203" s="270"/>
    </row>
    <row r="204" spans="1:14" s="30" customFormat="1">
      <c r="A204" s="5"/>
      <c r="B204" s="5"/>
      <c r="C204" s="31"/>
      <c r="H204" s="44"/>
      <c r="I204" s="5"/>
      <c r="J204" s="5"/>
      <c r="K204" s="5"/>
      <c r="L204" s="5"/>
      <c r="M204" s="167"/>
      <c r="N204" s="270"/>
    </row>
    <row r="205" spans="1:14" s="30" customFormat="1">
      <c r="A205" s="5"/>
      <c r="B205" s="5"/>
      <c r="C205" s="31"/>
      <c r="H205" s="44"/>
      <c r="I205" s="5"/>
      <c r="J205" s="5"/>
      <c r="K205" s="5"/>
      <c r="L205" s="5"/>
      <c r="M205" s="167"/>
      <c r="N205" s="270"/>
    </row>
    <row r="206" spans="1:14" s="30" customFormat="1">
      <c r="A206" s="5"/>
      <c r="B206" s="5"/>
      <c r="C206" s="31"/>
      <c r="H206" s="44"/>
      <c r="I206" s="5"/>
      <c r="J206" s="5"/>
      <c r="K206" s="5"/>
      <c r="L206" s="5"/>
      <c r="M206" s="167"/>
      <c r="N206" s="270"/>
    </row>
    <row r="207" spans="1:14" s="30" customFormat="1">
      <c r="A207" s="5"/>
      <c r="B207" s="5"/>
      <c r="C207" s="31"/>
      <c r="H207" s="44"/>
      <c r="I207" s="5"/>
      <c r="J207" s="5"/>
      <c r="K207" s="5"/>
      <c r="L207" s="5"/>
      <c r="M207" s="167"/>
      <c r="N207" s="270"/>
    </row>
    <row r="208" spans="1:14" s="30" customFormat="1">
      <c r="A208" s="5"/>
      <c r="B208" s="5"/>
      <c r="C208" s="31"/>
      <c r="H208" s="44"/>
      <c r="I208" s="5"/>
      <c r="J208" s="5"/>
      <c r="K208" s="5"/>
      <c r="L208" s="5"/>
      <c r="M208" s="167"/>
      <c r="N208" s="270"/>
    </row>
  </sheetData>
  <sortState ref="C5:N31">
    <sortCondition ref="C5:C31"/>
  </sortState>
  <mergeCells count="8">
    <mergeCell ref="I2:M2"/>
    <mergeCell ref="B152:C152"/>
    <mergeCell ref="B4:B36"/>
    <mergeCell ref="B37:B40"/>
    <mergeCell ref="B41:B61"/>
    <mergeCell ref="B62:B102"/>
    <mergeCell ref="B103:B117"/>
    <mergeCell ref="B118:B151"/>
  </mergeCells>
  <phoneticPr fontId="1" type="noConversion"/>
  <pageMargins left="0.35" right="0.32" top="0.74803149606299213" bottom="0.74803149606299213" header="0.31496062992125984" footer="0.31496062992125984"/>
  <pageSetup paperSize="9" scale="4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B1:I158"/>
  <sheetViews>
    <sheetView zoomScale="70" zoomScaleNormal="70" workbookViewId="0">
      <pane ySplit="4" topLeftCell="A5" activePane="bottomLeft" state="frozen"/>
      <selection pane="bottomLeft"/>
    </sheetView>
  </sheetViews>
  <sheetFormatPr defaultRowHeight="16.5"/>
  <cols>
    <col min="1" max="1" width="3.875" customWidth="1"/>
    <col min="3" max="3" width="19.25" customWidth="1"/>
    <col min="4" max="9" width="14.625" customWidth="1"/>
  </cols>
  <sheetData>
    <row r="1" spans="2:9" s="1" customFormat="1" ht="24.95" customHeight="1">
      <c r="B1" s="152" t="s">
        <v>320</v>
      </c>
      <c r="C1" s="2"/>
      <c r="E1" s="2"/>
      <c r="F1" s="2"/>
    </row>
    <row r="2" spans="2:9" ht="22.5" customHeight="1" thickBot="1">
      <c r="H2" s="173" t="s">
        <v>264</v>
      </c>
    </row>
    <row r="3" spans="2:9">
      <c r="B3" s="336" t="s">
        <v>0</v>
      </c>
      <c r="C3" s="338" t="s">
        <v>1</v>
      </c>
      <c r="D3" s="340" t="s">
        <v>3</v>
      </c>
      <c r="E3" s="342" t="s">
        <v>2</v>
      </c>
      <c r="F3" s="343"/>
      <c r="G3" s="344"/>
      <c r="H3" s="345" t="s">
        <v>76</v>
      </c>
      <c r="I3" s="334" t="s">
        <v>4</v>
      </c>
    </row>
    <row r="4" spans="2:9" ht="17.25" thickBot="1">
      <c r="B4" s="337"/>
      <c r="C4" s="339"/>
      <c r="D4" s="341"/>
      <c r="E4" s="153" t="s">
        <v>262</v>
      </c>
      <c r="F4" s="92" t="s">
        <v>263</v>
      </c>
      <c r="G4" s="92" t="s">
        <v>5</v>
      </c>
      <c r="H4" s="346"/>
      <c r="I4" s="335"/>
    </row>
    <row r="5" spans="2:9" ht="27" customHeight="1" thickTop="1">
      <c r="B5" s="330" t="s">
        <v>160</v>
      </c>
      <c r="C5" s="151" t="s">
        <v>161</v>
      </c>
      <c r="D5" s="191">
        <v>153</v>
      </c>
      <c r="E5" s="191">
        <v>35</v>
      </c>
      <c r="F5" s="191">
        <v>0</v>
      </c>
      <c r="G5" s="191">
        <f>F5+E5</f>
        <v>35</v>
      </c>
      <c r="H5" s="196">
        <v>2</v>
      </c>
      <c r="I5" s="198">
        <v>190</v>
      </c>
    </row>
    <row r="6" spans="2:9" ht="27" customHeight="1">
      <c r="B6" s="327"/>
      <c r="C6" s="151" t="s">
        <v>150</v>
      </c>
      <c r="D6" s="191">
        <v>2561</v>
      </c>
      <c r="E6" s="191">
        <v>2552</v>
      </c>
      <c r="F6" s="191">
        <v>65</v>
      </c>
      <c r="G6" s="191">
        <v>2617</v>
      </c>
      <c r="H6" s="196">
        <v>0</v>
      </c>
      <c r="I6" s="198">
        <v>5178</v>
      </c>
    </row>
    <row r="7" spans="2:9" ht="27" customHeight="1">
      <c r="B7" s="327"/>
      <c r="C7" s="151" t="s">
        <v>81</v>
      </c>
      <c r="D7" s="191">
        <v>2658</v>
      </c>
      <c r="E7" s="191">
        <v>568</v>
      </c>
      <c r="F7" s="191">
        <v>178</v>
      </c>
      <c r="G7" s="191">
        <v>746</v>
      </c>
      <c r="H7" s="196">
        <v>1149</v>
      </c>
      <c r="I7" s="198">
        <v>4553</v>
      </c>
    </row>
    <row r="8" spans="2:9" ht="27" customHeight="1">
      <c r="B8" s="327"/>
      <c r="C8" s="151" t="s">
        <v>82</v>
      </c>
      <c r="D8" s="191">
        <v>0</v>
      </c>
      <c r="E8" s="191">
        <v>3</v>
      </c>
      <c r="F8" s="191">
        <v>0</v>
      </c>
      <c r="G8" s="191">
        <v>3</v>
      </c>
      <c r="H8" s="196">
        <v>0</v>
      </c>
      <c r="I8" s="198">
        <v>3</v>
      </c>
    </row>
    <row r="9" spans="2:9" ht="27" customHeight="1">
      <c r="B9" s="327"/>
      <c r="C9" s="151" t="s">
        <v>265</v>
      </c>
      <c r="D9" s="191">
        <v>15</v>
      </c>
      <c r="E9" s="191">
        <v>22</v>
      </c>
      <c r="F9" s="191">
        <v>0</v>
      </c>
      <c r="G9" s="191">
        <v>22</v>
      </c>
      <c r="H9" s="196">
        <v>0</v>
      </c>
      <c r="I9" s="198">
        <v>37</v>
      </c>
    </row>
    <row r="10" spans="2:9" ht="27" customHeight="1">
      <c r="B10" s="327"/>
      <c r="C10" s="151" t="s">
        <v>316</v>
      </c>
      <c r="D10" s="201"/>
      <c r="E10" s="191">
        <v>1190</v>
      </c>
      <c r="F10" s="191">
        <v>29</v>
      </c>
      <c r="G10" s="191">
        <v>1219</v>
      </c>
      <c r="H10" s="196">
        <v>317</v>
      </c>
      <c r="I10" s="198">
        <v>1536</v>
      </c>
    </row>
    <row r="11" spans="2:9" ht="27" customHeight="1">
      <c r="B11" s="327"/>
      <c r="C11" s="151" t="s">
        <v>266</v>
      </c>
      <c r="D11" s="191">
        <v>19</v>
      </c>
      <c r="E11" s="191">
        <v>91</v>
      </c>
      <c r="F11" s="191">
        <v>25</v>
      </c>
      <c r="G11" s="191">
        <v>116</v>
      </c>
      <c r="H11" s="196">
        <v>0</v>
      </c>
      <c r="I11" s="198">
        <v>135</v>
      </c>
    </row>
    <row r="12" spans="2:9" ht="27" customHeight="1">
      <c r="B12" s="327"/>
      <c r="C12" s="151" t="s">
        <v>268</v>
      </c>
      <c r="D12" s="191">
        <v>33</v>
      </c>
      <c r="E12" s="191">
        <v>50</v>
      </c>
      <c r="F12" s="191">
        <v>4</v>
      </c>
      <c r="G12" s="191">
        <v>54</v>
      </c>
      <c r="H12" s="196">
        <v>0</v>
      </c>
      <c r="I12" s="198">
        <v>87</v>
      </c>
    </row>
    <row r="13" spans="2:9" ht="27" customHeight="1">
      <c r="B13" s="327"/>
      <c r="C13" s="151" t="s">
        <v>267</v>
      </c>
      <c r="D13" s="191">
        <v>0</v>
      </c>
      <c r="E13" s="191">
        <v>1</v>
      </c>
      <c r="F13" s="191">
        <v>2</v>
      </c>
      <c r="G13" s="191">
        <f>F13+E13</f>
        <v>3</v>
      </c>
      <c r="H13" s="196">
        <v>0</v>
      </c>
      <c r="I13" s="198">
        <v>3</v>
      </c>
    </row>
    <row r="14" spans="2:9" ht="27" customHeight="1">
      <c r="B14" s="327"/>
      <c r="C14" s="111" t="s">
        <v>10</v>
      </c>
      <c r="D14" s="191">
        <v>50</v>
      </c>
      <c r="E14" s="191">
        <v>244</v>
      </c>
      <c r="F14" s="191">
        <v>9</v>
      </c>
      <c r="G14" s="191">
        <f>E14+F14</f>
        <v>253</v>
      </c>
      <c r="H14" s="196">
        <v>80</v>
      </c>
      <c r="I14" s="198">
        <f>D14+G14+H14</f>
        <v>383</v>
      </c>
    </row>
    <row r="15" spans="2:9" ht="27" customHeight="1">
      <c r="B15" s="327"/>
      <c r="C15" s="151" t="s">
        <v>269</v>
      </c>
      <c r="D15" s="191">
        <v>0</v>
      </c>
      <c r="E15" s="191">
        <v>2</v>
      </c>
      <c r="F15" s="191">
        <v>1</v>
      </c>
      <c r="G15" s="191">
        <v>3</v>
      </c>
      <c r="H15" s="196">
        <v>0</v>
      </c>
      <c r="I15" s="198">
        <v>3</v>
      </c>
    </row>
    <row r="16" spans="2:9" ht="27" customHeight="1">
      <c r="B16" s="327"/>
      <c r="C16" s="151" t="s">
        <v>270</v>
      </c>
      <c r="D16" s="191">
        <v>16</v>
      </c>
      <c r="E16" s="191">
        <v>3</v>
      </c>
      <c r="F16" s="191">
        <v>9</v>
      </c>
      <c r="G16" s="191">
        <v>12</v>
      </c>
      <c r="H16" s="196">
        <v>0</v>
      </c>
      <c r="I16" s="198">
        <v>28</v>
      </c>
    </row>
    <row r="17" spans="2:9" ht="27" customHeight="1">
      <c r="B17" s="327"/>
      <c r="C17" s="151" t="s">
        <v>314</v>
      </c>
      <c r="D17" s="201"/>
      <c r="E17" s="191">
        <v>1068</v>
      </c>
      <c r="F17" s="201"/>
      <c r="G17" s="191">
        <v>1068</v>
      </c>
      <c r="H17" s="213"/>
      <c r="I17" s="198">
        <v>1068</v>
      </c>
    </row>
    <row r="18" spans="2:9" ht="27" customHeight="1">
      <c r="B18" s="327"/>
      <c r="C18" s="151" t="s">
        <v>162</v>
      </c>
      <c r="D18" s="191">
        <v>1</v>
      </c>
      <c r="E18" s="191">
        <v>6</v>
      </c>
      <c r="F18" s="191">
        <v>0</v>
      </c>
      <c r="G18" s="191">
        <v>6</v>
      </c>
      <c r="H18" s="196">
        <v>0</v>
      </c>
      <c r="I18" s="198">
        <v>7</v>
      </c>
    </row>
    <row r="19" spans="2:9" ht="27" customHeight="1">
      <c r="B19" s="327"/>
      <c r="C19" s="151" t="s">
        <v>271</v>
      </c>
      <c r="D19" s="191">
        <v>53</v>
      </c>
      <c r="E19" s="191">
        <v>78</v>
      </c>
      <c r="F19" s="191">
        <v>14</v>
      </c>
      <c r="G19" s="191">
        <v>92</v>
      </c>
      <c r="H19" s="196">
        <v>122</v>
      </c>
      <c r="I19" s="199">
        <v>267</v>
      </c>
    </row>
    <row r="20" spans="2:9" ht="27" customHeight="1">
      <c r="B20" s="327"/>
      <c r="C20" s="151" t="s">
        <v>272</v>
      </c>
      <c r="D20" s="191">
        <v>28</v>
      </c>
      <c r="E20" s="191">
        <v>8</v>
      </c>
      <c r="F20" s="191">
        <v>0</v>
      </c>
      <c r="G20" s="191">
        <v>8</v>
      </c>
      <c r="H20" s="196">
        <v>2</v>
      </c>
      <c r="I20" s="199">
        <v>38</v>
      </c>
    </row>
    <row r="21" spans="2:9" ht="27" customHeight="1">
      <c r="B21" s="327"/>
      <c r="C21" s="151" t="s">
        <v>148</v>
      </c>
      <c r="D21" s="191">
        <v>2202</v>
      </c>
      <c r="E21" s="191">
        <v>9080</v>
      </c>
      <c r="F21" s="191">
        <v>2145</v>
      </c>
      <c r="G21" s="191">
        <v>11225</v>
      </c>
      <c r="H21" s="196">
        <v>2313</v>
      </c>
      <c r="I21" s="198">
        <v>15740</v>
      </c>
    </row>
    <row r="22" spans="2:9" ht="27" customHeight="1">
      <c r="B22" s="327"/>
      <c r="C22" s="151" t="s">
        <v>326</v>
      </c>
      <c r="D22" s="201"/>
      <c r="E22" s="191">
        <v>19675</v>
      </c>
      <c r="F22" s="191">
        <v>3810</v>
      </c>
      <c r="G22" s="191">
        <v>23485</v>
      </c>
      <c r="H22" s="196">
        <v>40342</v>
      </c>
      <c r="I22" s="198">
        <v>63827</v>
      </c>
    </row>
    <row r="23" spans="2:9" ht="27" customHeight="1">
      <c r="B23" s="327"/>
      <c r="C23" s="151" t="s">
        <v>273</v>
      </c>
      <c r="D23" s="191">
        <v>0</v>
      </c>
      <c r="E23" s="191">
        <v>1248</v>
      </c>
      <c r="F23" s="191">
        <v>159</v>
      </c>
      <c r="G23" s="191">
        <v>1407</v>
      </c>
      <c r="H23" s="196">
        <v>46</v>
      </c>
      <c r="I23" s="198">
        <v>1453</v>
      </c>
    </row>
    <row r="24" spans="2:9" ht="27" customHeight="1">
      <c r="B24" s="327"/>
      <c r="C24" s="151" t="s">
        <v>274</v>
      </c>
      <c r="D24" s="191">
        <v>25</v>
      </c>
      <c r="E24" s="191">
        <v>62</v>
      </c>
      <c r="F24" s="191">
        <v>5</v>
      </c>
      <c r="G24" s="191">
        <v>67</v>
      </c>
      <c r="H24" s="196">
        <v>22</v>
      </c>
      <c r="I24" s="198">
        <v>114</v>
      </c>
    </row>
    <row r="25" spans="2:9" ht="27" customHeight="1">
      <c r="B25" s="327"/>
      <c r="C25" s="111" t="s">
        <v>18</v>
      </c>
      <c r="D25" s="191">
        <v>0</v>
      </c>
      <c r="E25" s="191">
        <v>59</v>
      </c>
      <c r="F25" s="191">
        <v>7</v>
      </c>
      <c r="G25" s="191">
        <f>E25+F25</f>
        <v>66</v>
      </c>
      <c r="H25" s="196">
        <v>0</v>
      </c>
      <c r="I25" s="198">
        <v>66</v>
      </c>
    </row>
    <row r="26" spans="2:9" ht="27" customHeight="1">
      <c r="B26" s="327"/>
      <c r="C26" s="151" t="s">
        <v>231</v>
      </c>
      <c r="D26" s="191">
        <v>47</v>
      </c>
      <c r="E26" s="191">
        <v>91</v>
      </c>
      <c r="F26" s="191">
        <v>12</v>
      </c>
      <c r="G26" s="191">
        <v>103</v>
      </c>
      <c r="H26" s="196">
        <v>6</v>
      </c>
      <c r="I26" s="198">
        <v>156</v>
      </c>
    </row>
    <row r="27" spans="2:9" ht="27" customHeight="1">
      <c r="B27" s="327"/>
      <c r="C27" s="151" t="s">
        <v>275</v>
      </c>
      <c r="D27" s="191">
        <v>3</v>
      </c>
      <c r="E27" s="191">
        <v>6</v>
      </c>
      <c r="F27" s="191">
        <v>2</v>
      </c>
      <c r="G27" s="191">
        <v>8</v>
      </c>
      <c r="H27" s="196">
        <v>2</v>
      </c>
      <c r="I27" s="198">
        <v>13</v>
      </c>
    </row>
    <row r="28" spans="2:9" ht="27" customHeight="1">
      <c r="B28" s="327"/>
      <c r="C28" s="151" t="s">
        <v>163</v>
      </c>
      <c r="D28" s="141"/>
      <c r="E28" s="191">
        <v>451</v>
      </c>
      <c r="F28" s="191">
        <v>41</v>
      </c>
      <c r="G28" s="191">
        <v>492</v>
      </c>
      <c r="H28" s="196">
        <v>0</v>
      </c>
      <c r="I28" s="198">
        <v>492</v>
      </c>
    </row>
    <row r="29" spans="2:9" ht="27" customHeight="1">
      <c r="B29" s="327"/>
      <c r="C29" s="151" t="s">
        <v>276</v>
      </c>
      <c r="D29" s="191">
        <v>0</v>
      </c>
      <c r="E29" s="191">
        <v>0</v>
      </c>
      <c r="F29" s="191">
        <v>0</v>
      </c>
      <c r="G29" s="191">
        <v>0</v>
      </c>
      <c r="H29" s="196">
        <v>0</v>
      </c>
      <c r="I29" s="198">
        <v>0</v>
      </c>
    </row>
    <row r="30" spans="2:9" ht="27" customHeight="1">
      <c r="B30" s="327"/>
      <c r="C30" s="151" t="s">
        <v>277</v>
      </c>
      <c r="D30" s="191">
        <v>7</v>
      </c>
      <c r="E30" s="191">
        <v>0</v>
      </c>
      <c r="F30" s="191">
        <v>2</v>
      </c>
      <c r="G30" s="191">
        <v>2</v>
      </c>
      <c r="H30" s="196"/>
      <c r="I30" s="198">
        <v>9</v>
      </c>
    </row>
    <row r="31" spans="2:9" ht="27" customHeight="1">
      <c r="B31" s="327"/>
      <c r="C31" s="111" t="s">
        <v>319</v>
      </c>
      <c r="D31" s="191">
        <v>0</v>
      </c>
      <c r="E31" s="191">
        <v>0</v>
      </c>
      <c r="F31" s="191">
        <v>0</v>
      </c>
      <c r="G31" s="191">
        <v>0</v>
      </c>
      <c r="H31" s="196">
        <v>0</v>
      </c>
      <c r="I31" s="216"/>
    </row>
    <row r="32" spans="2:9" ht="27" customHeight="1">
      <c r="B32" s="327"/>
      <c r="C32" s="151" t="s">
        <v>86</v>
      </c>
      <c r="D32" s="191">
        <v>14</v>
      </c>
      <c r="E32" s="191">
        <v>31</v>
      </c>
      <c r="F32" s="191">
        <v>1</v>
      </c>
      <c r="G32" s="191">
        <v>32</v>
      </c>
      <c r="H32" s="196">
        <v>0</v>
      </c>
      <c r="I32" s="198">
        <v>46</v>
      </c>
    </row>
    <row r="33" spans="2:9" ht="27" customHeight="1">
      <c r="B33" s="327"/>
      <c r="C33" s="151" t="s">
        <v>151</v>
      </c>
      <c r="D33" s="191">
        <v>8</v>
      </c>
      <c r="E33" s="191">
        <v>757</v>
      </c>
      <c r="F33" s="191">
        <v>116</v>
      </c>
      <c r="G33" s="191">
        <v>873</v>
      </c>
      <c r="H33" s="196">
        <v>19</v>
      </c>
      <c r="I33" s="199">
        <v>900</v>
      </c>
    </row>
    <row r="34" spans="2:9" ht="27" customHeight="1">
      <c r="B34" s="327"/>
      <c r="C34" s="223" t="s">
        <v>147</v>
      </c>
      <c r="D34" s="191">
        <v>2408</v>
      </c>
      <c r="E34" s="191">
        <v>13372</v>
      </c>
      <c r="F34" s="191">
        <v>779</v>
      </c>
      <c r="G34" s="191">
        <v>14151</v>
      </c>
      <c r="H34" s="196">
        <v>242</v>
      </c>
      <c r="I34" s="198">
        <v>16801</v>
      </c>
    </row>
    <row r="35" spans="2:9" ht="27" customHeight="1" thickBot="1">
      <c r="B35" s="328"/>
      <c r="C35" s="222" t="s">
        <v>134</v>
      </c>
      <c r="D35" s="112">
        <f t="shared" ref="D35:I35" si="0">SUM(D5:D34)</f>
        <v>10301</v>
      </c>
      <c r="E35" s="112">
        <f t="shared" si="0"/>
        <v>50753</v>
      </c>
      <c r="F35" s="112">
        <f t="shared" si="0"/>
        <v>7415</v>
      </c>
      <c r="G35" s="112">
        <f t="shared" si="0"/>
        <v>58168</v>
      </c>
      <c r="H35" s="155">
        <f t="shared" si="0"/>
        <v>44664</v>
      </c>
      <c r="I35" s="217">
        <f t="shared" si="0"/>
        <v>113133</v>
      </c>
    </row>
    <row r="36" spans="2:9" ht="27" customHeight="1">
      <c r="B36" s="331" t="s">
        <v>87</v>
      </c>
      <c r="C36" s="111" t="s">
        <v>278</v>
      </c>
      <c r="D36" s="191">
        <v>8</v>
      </c>
      <c r="E36" s="191">
        <v>73</v>
      </c>
      <c r="F36" s="191">
        <v>0</v>
      </c>
      <c r="G36" s="191">
        <v>73</v>
      </c>
      <c r="H36" s="196">
        <v>2</v>
      </c>
      <c r="I36" s="198">
        <v>83</v>
      </c>
    </row>
    <row r="37" spans="2:9" ht="27" customHeight="1">
      <c r="B37" s="332"/>
      <c r="C37" s="111" t="s">
        <v>144</v>
      </c>
      <c r="D37" s="191">
        <v>4328</v>
      </c>
      <c r="E37" s="191">
        <v>30080</v>
      </c>
      <c r="F37" s="191">
        <v>16471</v>
      </c>
      <c r="G37" s="191">
        <v>46551</v>
      </c>
      <c r="H37" s="196">
        <v>7784</v>
      </c>
      <c r="I37" s="198">
        <v>58663</v>
      </c>
    </row>
    <row r="38" spans="2:9" ht="27" customHeight="1">
      <c r="B38" s="332"/>
      <c r="C38" s="137" t="s">
        <v>279</v>
      </c>
      <c r="D38" s="191">
        <v>10826</v>
      </c>
      <c r="E38" s="191">
        <v>1265</v>
      </c>
      <c r="F38" s="191">
        <v>176</v>
      </c>
      <c r="G38" s="191">
        <f>E38+F38</f>
        <v>1441</v>
      </c>
      <c r="H38" s="196">
        <v>12</v>
      </c>
      <c r="I38" s="199">
        <v>12279</v>
      </c>
    </row>
    <row r="39" spans="2:9" ht="27" customHeight="1" thickBot="1">
      <c r="B39" s="333"/>
      <c r="C39" s="222" t="s">
        <v>134</v>
      </c>
      <c r="D39" s="112">
        <f t="shared" ref="D39:I39" si="1">SUM(D36:D38)</f>
        <v>15162</v>
      </c>
      <c r="E39" s="112">
        <f t="shared" si="1"/>
        <v>31418</v>
      </c>
      <c r="F39" s="112">
        <f t="shared" si="1"/>
        <v>16647</v>
      </c>
      <c r="G39" s="112">
        <f t="shared" si="1"/>
        <v>48065</v>
      </c>
      <c r="H39" s="155">
        <f t="shared" si="1"/>
        <v>7798</v>
      </c>
      <c r="I39" s="217">
        <f t="shared" si="1"/>
        <v>71025</v>
      </c>
    </row>
    <row r="40" spans="2:9" ht="27" customHeight="1">
      <c r="B40" s="323" t="s">
        <v>90</v>
      </c>
      <c r="C40" s="111" t="s">
        <v>280</v>
      </c>
      <c r="D40" s="191">
        <v>0</v>
      </c>
      <c r="E40" s="191">
        <v>0</v>
      </c>
      <c r="F40" s="191">
        <v>0</v>
      </c>
      <c r="G40" s="191">
        <v>0</v>
      </c>
      <c r="H40" s="196">
        <v>0</v>
      </c>
      <c r="I40" s="198">
        <v>0</v>
      </c>
    </row>
    <row r="41" spans="2:9" ht="27" customHeight="1">
      <c r="B41" s="324"/>
      <c r="C41" s="111" t="s">
        <v>281</v>
      </c>
      <c r="D41" s="191">
        <v>0</v>
      </c>
      <c r="E41" s="191">
        <v>13</v>
      </c>
      <c r="F41" s="191">
        <v>0</v>
      </c>
      <c r="G41" s="191">
        <v>13</v>
      </c>
      <c r="H41" s="196">
        <v>0</v>
      </c>
      <c r="I41" s="198">
        <v>13</v>
      </c>
    </row>
    <row r="42" spans="2:9" ht="27" customHeight="1">
      <c r="B42" s="324"/>
      <c r="C42" s="111" t="s">
        <v>91</v>
      </c>
      <c r="D42" s="191">
        <v>0</v>
      </c>
      <c r="E42" s="191">
        <v>0</v>
      </c>
      <c r="F42" s="191">
        <v>0</v>
      </c>
      <c r="G42" s="191">
        <v>0</v>
      </c>
      <c r="H42" s="196">
        <v>0</v>
      </c>
      <c r="I42" s="198">
        <v>0</v>
      </c>
    </row>
    <row r="43" spans="2:9" ht="27" customHeight="1">
      <c r="B43" s="324"/>
      <c r="C43" s="111" t="s">
        <v>282</v>
      </c>
      <c r="D43" s="191">
        <v>0</v>
      </c>
      <c r="E43" s="191">
        <v>0</v>
      </c>
      <c r="F43" s="191">
        <v>0</v>
      </c>
      <c r="G43" s="191">
        <v>0</v>
      </c>
      <c r="H43" s="196">
        <v>0</v>
      </c>
      <c r="I43" s="198">
        <v>0</v>
      </c>
    </row>
    <row r="44" spans="2:9" ht="27" customHeight="1">
      <c r="B44" s="324"/>
      <c r="C44" s="111" t="s">
        <v>283</v>
      </c>
      <c r="D44" s="191">
        <v>229</v>
      </c>
      <c r="E44" s="201"/>
      <c r="F44" s="201"/>
      <c r="G44" s="201"/>
      <c r="H44" s="213">
        <v>0</v>
      </c>
      <c r="I44" s="200">
        <v>229</v>
      </c>
    </row>
    <row r="45" spans="2:9" ht="27" customHeight="1">
      <c r="B45" s="324"/>
      <c r="C45" s="111" t="s">
        <v>92</v>
      </c>
      <c r="D45" s="191">
        <v>0</v>
      </c>
      <c r="E45" s="191">
        <v>0</v>
      </c>
      <c r="F45" s="191">
        <v>0</v>
      </c>
      <c r="G45" s="191">
        <v>0</v>
      </c>
      <c r="H45" s="196">
        <v>0</v>
      </c>
      <c r="I45" s="198">
        <v>0</v>
      </c>
    </row>
    <row r="46" spans="2:9" ht="27" customHeight="1">
      <c r="B46" s="324"/>
      <c r="C46" s="111" t="s">
        <v>284</v>
      </c>
      <c r="D46" s="191">
        <v>0</v>
      </c>
      <c r="E46" s="191">
        <v>9</v>
      </c>
      <c r="F46" s="191">
        <v>0</v>
      </c>
      <c r="G46" s="191">
        <v>9</v>
      </c>
      <c r="H46" s="196">
        <v>2</v>
      </c>
      <c r="I46" s="198">
        <v>11</v>
      </c>
    </row>
    <row r="47" spans="2:9" ht="27" customHeight="1">
      <c r="B47" s="324"/>
      <c r="C47" s="111" t="s">
        <v>285</v>
      </c>
      <c r="D47" s="191">
        <v>17</v>
      </c>
      <c r="E47" s="191">
        <v>0</v>
      </c>
      <c r="F47" s="191">
        <v>1</v>
      </c>
      <c r="G47" s="191">
        <v>1</v>
      </c>
      <c r="H47" s="196">
        <v>40</v>
      </c>
      <c r="I47" s="198">
        <v>58</v>
      </c>
    </row>
    <row r="48" spans="2:9" ht="27" customHeight="1">
      <c r="B48" s="324"/>
      <c r="C48" s="111" t="s">
        <v>286</v>
      </c>
      <c r="D48" s="191">
        <v>0</v>
      </c>
      <c r="E48" s="191">
        <v>0</v>
      </c>
      <c r="F48" s="191">
        <v>0</v>
      </c>
      <c r="G48" s="191">
        <v>0</v>
      </c>
      <c r="H48" s="196">
        <v>0</v>
      </c>
      <c r="I48" s="198">
        <v>0</v>
      </c>
    </row>
    <row r="49" spans="2:9" ht="27" customHeight="1">
      <c r="B49" s="324"/>
      <c r="C49" s="111" t="s">
        <v>287</v>
      </c>
      <c r="D49" s="191">
        <v>3</v>
      </c>
      <c r="E49" s="191">
        <v>4</v>
      </c>
      <c r="F49" s="191">
        <v>1</v>
      </c>
      <c r="G49" s="191">
        <v>5</v>
      </c>
      <c r="H49" s="196">
        <v>0</v>
      </c>
      <c r="I49" s="198">
        <v>8</v>
      </c>
    </row>
    <row r="50" spans="2:9" ht="27" customHeight="1">
      <c r="B50" s="324"/>
      <c r="C50" s="111" t="s">
        <v>93</v>
      </c>
      <c r="D50" s="191">
        <v>13</v>
      </c>
      <c r="E50" s="191">
        <v>3</v>
      </c>
      <c r="F50" s="191">
        <v>1</v>
      </c>
      <c r="G50" s="191">
        <v>4</v>
      </c>
      <c r="H50" s="196">
        <v>2</v>
      </c>
      <c r="I50" s="198">
        <v>19</v>
      </c>
    </row>
    <row r="51" spans="2:9" ht="27" customHeight="1">
      <c r="B51" s="324"/>
      <c r="C51" s="111" t="s">
        <v>288</v>
      </c>
      <c r="D51" s="191">
        <v>0</v>
      </c>
      <c r="E51" s="191">
        <v>0</v>
      </c>
      <c r="F51" s="191">
        <v>0</v>
      </c>
      <c r="G51" s="191">
        <v>0</v>
      </c>
      <c r="H51" s="196">
        <v>0</v>
      </c>
      <c r="I51" s="198">
        <v>0</v>
      </c>
    </row>
    <row r="52" spans="2:9" ht="27" customHeight="1">
      <c r="B52" s="324"/>
      <c r="C52" s="111" t="s">
        <v>94</v>
      </c>
      <c r="D52" s="191">
        <v>0</v>
      </c>
      <c r="E52" s="191">
        <v>1</v>
      </c>
      <c r="F52" s="191">
        <v>0</v>
      </c>
      <c r="G52" s="191">
        <v>1</v>
      </c>
      <c r="H52" s="196">
        <v>0</v>
      </c>
      <c r="I52" s="198">
        <v>1</v>
      </c>
    </row>
    <row r="53" spans="2:9" ht="27" customHeight="1">
      <c r="B53" s="324"/>
      <c r="C53" s="111" t="s">
        <v>289</v>
      </c>
      <c r="D53" s="191">
        <v>0</v>
      </c>
      <c r="E53" s="191">
        <v>0</v>
      </c>
      <c r="F53" s="191">
        <v>0</v>
      </c>
      <c r="G53" s="191">
        <v>0</v>
      </c>
      <c r="H53" s="196">
        <v>0</v>
      </c>
      <c r="I53" s="198">
        <v>0</v>
      </c>
    </row>
    <row r="54" spans="2:9" ht="27" customHeight="1">
      <c r="B54" s="324"/>
      <c r="C54" s="111" t="s">
        <v>165</v>
      </c>
      <c r="D54" s="191">
        <v>0</v>
      </c>
      <c r="E54" s="191">
        <v>2</v>
      </c>
      <c r="F54" s="191">
        <v>0</v>
      </c>
      <c r="G54" s="191">
        <v>2</v>
      </c>
      <c r="H54" s="196">
        <v>0</v>
      </c>
      <c r="I54" s="198">
        <v>2</v>
      </c>
    </row>
    <row r="55" spans="2:9" ht="27" customHeight="1">
      <c r="B55" s="324"/>
      <c r="C55" s="111" t="s">
        <v>290</v>
      </c>
      <c r="D55" s="191">
        <v>0</v>
      </c>
      <c r="E55" s="191">
        <v>5</v>
      </c>
      <c r="F55" s="191">
        <v>30</v>
      </c>
      <c r="G55" s="191">
        <v>35</v>
      </c>
      <c r="H55" s="196">
        <v>0</v>
      </c>
      <c r="I55" s="198">
        <v>35</v>
      </c>
    </row>
    <row r="56" spans="2:9" ht="27" customHeight="1">
      <c r="B56" s="324"/>
      <c r="C56" s="111" t="s">
        <v>291</v>
      </c>
      <c r="D56" s="191">
        <v>3</v>
      </c>
      <c r="E56" s="191">
        <v>16</v>
      </c>
      <c r="F56" s="191">
        <v>0</v>
      </c>
      <c r="G56" s="191">
        <v>16</v>
      </c>
      <c r="H56" s="196">
        <v>0</v>
      </c>
      <c r="I56" s="198">
        <v>19</v>
      </c>
    </row>
    <row r="57" spans="2:9" ht="27" customHeight="1">
      <c r="B57" s="324"/>
      <c r="C57" s="111" t="s">
        <v>292</v>
      </c>
      <c r="D57" s="191">
        <v>0</v>
      </c>
      <c r="E57" s="191">
        <v>1</v>
      </c>
      <c r="F57" s="191">
        <v>4</v>
      </c>
      <c r="G57" s="191">
        <v>5</v>
      </c>
      <c r="H57" s="196">
        <v>0</v>
      </c>
      <c r="I57" s="198">
        <v>5</v>
      </c>
    </row>
    <row r="58" spans="2:9" ht="27" customHeight="1">
      <c r="B58" s="324"/>
      <c r="C58" s="111" t="s">
        <v>293</v>
      </c>
      <c r="D58" s="191">
        <v>30</v>
      </c>
      <c r="E58" s="191">
        <v>22</v>
      </c>
      <c r="F58" s="191">
        <v>2</v>
      </c>
      <c r="G58" s="191">
        <v>24</v>
      </c>
      <c r="H58" s="196">
        <v>14</v>
      </c>
      <c r="I58" s="198">
        <v>68</v>
      </c>
    </row>
    <row r="59" spans="2:9" ht="27" customHeight="1">
      <c r="B59" s="324"/>
      <c r="C59" s="111" t="s">
        <v>294</v>
      </c>
      <c r="D59" s="191">
        <v>0</v>
      </c>
      <c r="E59" s="191">
        <v>6</v>
      </c>
      <c r="F59" s="191">
        <v>0</v>
      </c>
      <c r="G59" s="191">
        <v>6</v>
      </c>
      <c r="H59" s="196">
        <v>3</v>
      </c>
      <c r="I59" s="198">
        <v>9</v>
      </c>
    </row>
    <row r="60" spans="2:9" ht="27" customHeight="1">
      <c r="B60" s="324"/>
      <c r="C60" s="111" t="s">
        <v>295</v>
      </c>
      <c r="D60" s="191">
        <v>0</v>
      </c>
      <c r="E60" s="191">
        <v>0</v>
      </c>
      <c r="F60" s="191">
        <v>0</v>
      </c>
      <c r="G60" s="191">
        <v>0</v>
      </c>
      <c r="H60" s="196">
        <v>0</v>
      </c>
      <c r="I60" s="198">
        <v>0</v>
      </c>
    </row>
    <row r="61" spans="2:9" ht="27" customHeight="1">
      <c r="B61" s="324"/>
      <c r="C61" s="137" t="s">
        <v>166</v>
      </c>
      <c r="D61" s="191">
        <v>1</v>
      </c>
      <c r="E61" s="191">
        <v>0</v>
      </c>
      <c r="F61" s="191">
        <v>0</v>
      </c>
      <c r="G61" s="191">
        <v>0</v>
      </c>
      <c r="H61" s="196">
        <v>7</v>
      </c>
      <c r="I61" s="198">
        <v>8</v>
      </c>
    </row>
    <row r="62" spans="2:9" ht="27" customHeight="1" thickBot="1">
      <c r="B62" s="325"/>
      <c r="C62" s="222" t="s">
        <v>134</v>
      </c>
      <c r="D62" s="113">
        <f t="shared" ref="D62:I62" si="2">SUM(D40:D61)</f>
        <v>296</v>
      </c>
      <c r="E62" s="113">
        <f t="shared" si="2"/>
        <v>82</v>
      </c>
      <c r="F62" s="113">
        <f t="shared" si="2"/>
        <v>39</v>
      </c>
      <c r="G62" s="113">
        <f t="shared" si="2"/>
        <v>121</v>
      </c>
      <c r="H62" s="214">
        <f t="shared" si="2"/>
        <v>68</v>
      </c>
      <c r="I62" s="154">
        <f t="shared" si="2"/>
        <v>485</v>
      </c>
    </row>
    <row r="63" spans="2:9" ht="27" customHeight="1">
      <c r="B63" s="323" t="s">
        <v>167</v>
      </c>
      <c r="C63" s="111" t="s">
        <v>34</v>
      </c>
      <c r="D63" s="191">
        <v>2</v>
      </c>
      <c r="E63" s="191">
        <v>0</v>
      </c>
      <c r="F63" s="191">
        <v>2</v>
      </c>
      <c r="G63" s="191">
        <v>2</v>
      </c>
      <c r="H63" s="196"/>
      <c r="I63" s="198">
        <v>4</v>
      </c>
    </row>
    <row r="64" spans="2:9" ht="27" customHeight="1">
      <c r="B64" s="324"/>
      <c r="C64" s="111" t="s">
        <v>243</v>
      </c>
      <c r="D64" s="201"/>
      <c r="E64" s="191">
        <v>602</v>
      </c>
      <c r="F64" s="191">
        <v>175</v>
      </c>
      <c r="G64" s="191">
        <v>777</v>
      </c>
      <c r="H64" s="196">
        <v>1136</v>
      </c>
      <c r="I64" s="199">
        <v>1913</v>
      </c>
    </row>
    <row r="65" spans="2:9" ht="27" customHeight="1">
      <c r="B65" s="324"/>
      <c r="C65" s="111" t="s">
        <v>35</v>
      </c>
      <c r="D65" s="201"/>
      <c r="E65" s="191">
        <v>147</v>
      </c>
      <c r="F65" s="191">
        <v>67</v>
      </c>
      <c r="G65" s="191">
        <v>214</v>
      </c>
      <c r="H65" s="201"/>
      <c r="I65" s="198">
        <v>214</v>
      </c>
    </row>
    <row r="66" spans="2:9" ht="27.75" customHeight="1">
      <c r="B66" s="324"/>
      <c r="C66" s="111" t="s">
        <v>97</v>
      </c>
      <c r="D66" s="191">
        <v>0</v>
      </c>
      <c r="E66" s="191">
        <v>1</v>
      </c>
      <c r="F66" s="191">
        <v>18</v>
      </c>
      <c r="G66" s="191">
        <v>19</v>
      </c>
      <c r="H66" s="196">
        <v>33</v>
      </c>
      <c r="I66" s="198">
        <v>52</v>
      </c>
    </row>
    <row r="67" spans="2:9" ht="27" customHeight="1">
      <c r="B67" s="324"/>
      <c r="C67" s="111" t="s">
        <v>36</v>
      </c>
      <c r="D67" s="191">
        <v>0</v>
      </c>
      <c r="E67" s="191">
        <v>2037</v>
      </c>
      <c r="F67" s="191">
        <v>2742</v>
      </c>
      <c r="G67" s="191">
        <f>F67+E67</f>
        <v>4779</v>
      </c>
      <c r="H67" s="196">
        <v>1748</v>
      </c>
      <c r="I67" s="198">
        <v>6527</v>
      </c>
    </row>
    <row r="68" spans="2:9" ht="27" customHeight="1">
      <c r="B68" s="324"/>
      <c r="C68" s="111" t="s">
        <v>244</v>
      </c>
      <c r="D68" s="191">
        <v>0</v>
      </c>
      <c r="E68" s="191">
        <v>10</v>
      </c>
      <c r="F68" s="191">
        <v>0</v>
      </c>
      <c r="G68" s="191">
        <v>10</v>
      </c>
      <c r="H68" s="196">
        <v>23</v>
      </c>
      <c r="I68" s="198">
        <v>33</v>
      </c>
    </row>
    <row r="69" spans="2:9" ht="27" customHeight="1">
      <c r="B69" s="324"/>
      <c r="C69" s="111" t="s">
        <v>37</v>
      </c>
      <c r="D69" s="191">
        <v>455</v>
      </c>
      <c r="E69" s="191">
        <v>399</v>
      </c>
      <c r="F69" s="191">
        <v>301</v>
      </c>
      <c r="G69" s="191">
        <v>700</v>
      </c>
      <c r="H69" s="196">
        <v>950</v>
      </c>
      <c r="I69" s="198">
        <v>2105</v>
      </c>
    </row>
    <row r="70" spans="2:9" ht="27" customHeight="1">
      <c r="B70" s="324"/>
      <c r="C70" s="111" t="s">
        <v>38</v>
      </c>
      <c r="D70" s="191">
        <v>0</v>
      </c>
      <c r="E70" s="191">
        <v>3</v>
      </c>
      <c r="F70" s="191">
        <v>3</v>
      </c>
      <c r="G70" s="191">
        <v>6</v>
      </c>
      <c r="H70" s="196">
        <v>16</v>
      </c>
      <c r="I70" s="198">
        <v>22</v>
      </c>
    </row>
    <row r="71" spans="2:9" ht="27" customHeight="1">
      <c r="B71" s="324"/>
      <c r="C71" s="111" t="s">
        <v>245</v>
      </c>
      <c r="D71" s="191">
        <v>0</v>
      </c>
      <c r="E71" s="191">
        <v>0</v>
      </c>
      <c r="F71" s="191">
        <v>4</v>
      </c>
      <c r="G71" s="191">
        <v>4</v>
      </c>
      <c r="H71" s="196">
        <v>0</v>
      </c>
      <c r="I71" s="198">
        <v>4</v>
      </c>
    </row>
    <row r="72" spans="2:9" ht="27" customHeight="1">
      <c r="B72" s="324"/>
      <c r="C72" s="111" t="s">
        <v>39</v>
      </c>
      <c r="D72" s="191">
        <v>1</v>
      </c>
      <c r="E72" s="191">
        <v>9</v>
      </c>
      <c r="F72" s="191">
        <v>4</v>
      </c>
      <c r="G72" s="191">
        <v>13</v>
      </c>
      <c r="H72" s="196">
        <v>83</v>
      </c>
      <c r="I72" s="198">
        <v>97</v>
      </c>
    </row>
    <row r="73" spans="2:9" ht="27" customHeight="1">
      <c r="B73" s="324"/>
      <c r="C73" s="111" t="s">
        <v>246</v>
      </c>
      <c r="D73" s="191">
        <v>0</v>
      </c>
      <c r="E73" s="191">
        <v>0</v>
      </c>
      <c r="F73" s="191">
        <v>0</v>
      </c>
      <c r="G73" s="191">
        <v>0</v>
      </c>
      <c r="H73" s="196">
        <v>0</v>
      </c>
      <c r="I73" s="198">
        <v>0</v>
      </c>
    </row>
    <row r="74" spans="2:9" ht="27" customHeight="1">
      <c r="B74" s="324"/>
      <c r="C74" s="111" t="s">
        <v>248</v>
      </c>
      <c r="D74" s="191">
        <v>0</v>
      </c>
      <c r="E74" s="191">
        <v>29</v>
      </c>
      <c r="F74" s="191">
        <v>75</v>
      </c>
      <c r="G74" s="191">
        <v>104</v>
      </c>
      <c r="H74" s="196">
        <v>28</v>
      </c>
      <c r="I74" s="198">
        <v>132</v>
      </c>
    </row>
    <row r="75" spans="2:9" ht="27" customHeight="1">
      <c r="B75" s="324"/>
      <c r="C75" s="111" t="s">
        <v>249</v>
      </c>
      <c r="D75" s="191">
        <v>25</v>
      </c>
      <c r="E75" s="191">
        <v>7</v>
      </c>
      <c r="F75" s="191">
        <v>10</v>
      </c>
      <c r="G75" s="191">
        <v>17</v>
      </c>
      <c r="H75" s="196">
        <v>0</v>
      </c>
      <c r="I75" s="198">
        <v>42</v>
      </c>
    </row>
    <row r="76" spans="2:9" ht="27" customHeight="1">
      <c r="B76" s="324"/>
      <c r="C76" s="111" t="s">
        <v>41</v>
      </c>
      <c r="D76" s="191">
        <v>0</v>
      </c>
      <c r="E76" s="191">
        <v>8</v>
      </c>
      <c r="F76" s="191">
        <v>5</v>
      </c>
      <c r="G76" s="191">
        <v>13</v>
      </c>
      <c r="H76" s="196">
        <v>5</v>
      </c>
      <c r="I76" s="198">
        <v>18</v>
      </c>
    </row>
    <row r="77" spans="2:9" ht="27" customHeight="1">
      <c r="B77" s="324"/>
      <c r="C77" s="111" t="s">
        <v>250</v>
      </c>
      <c r="D77" s="191">
        <v>0</v>
      </c>
      <c r="E77" s="191">
        <v>0</v>
      </c>
      <c r="F77" s="191">
        <v>0</v>
      </c>
      <c r="G77" s="191">
        <v>0</v>
      </c>
      <c r="H77" s="196">
        <v>0</v>
      </c>
      <c r="I77" s="198">
        <v>0</v>
      </c>
    </row>
    <row r="78" spans="2:9" ht="27" customHeight="1">
      <c r="B78" s="324"/>
      <c r="C78" s="111" t="s">
        <v>255</v>
      </c>
      <c r="D78" s="191">
        <v>0</v>
      </c>
      <c r="E78" s="191">
        <v>1</v>
      </c>
      <c r="F78" s="191">
        <v>0</v>
      </c>
      <c r="G78" s="191">
        <v>1</v>
      </c>
      <c r="H78" s="196">
        <v>0</v>
      </c>
      <c r="I78" s="198">
        <v>1</v>
      </c>
    </row>
    <row r="79" spans="2:9" ht="27" customHeight="1">
      <c r="B79" s="324"/>
      <c r="C79" s="111" t="s">
        <v>251</v>
      </c>
      <c r="D79" s="191">
        <v>4</v>
      </c>
      <c r="E79" s="191">
        <v>0</v>
      </c>
      <c r="F79" s="191">
        <v>1</v>
      </c>
      <c r="G79" s="191">
        <v>1</v>
      </c>
      <c r="H79" s="196">
        <v>0</v>
      </c>
      <c r="I79" s="198">
        <v>5</v>
      </c>
    </row>
    <row r="80" spans="2:9" ht="27" customHeight="1">
      <c r="B80" s="324"/>
      <c r="C80" s="111" t="s">
        <v>236</v>
      </c>
      <c r="D80" s="201"/>
      <c r="E80" s="191">
        <v>31</v>
      </c>
      <c r="F80" s="201"/>
      <c r="G80" s="191">
        <v>31</v>
      </c>
      <c r="H80" s="196">
        <v>295</v>
      </c>
      <c r="I80" s="198">
        <v>326</v>
      </c>
    </row>
    <row r="81" spans="2:9" ht="27" customHeight="1">
      <c r="B81" s="324"/>
      <c r="C81" s="111" t="s">
        <v>43</v>
      </c>
      <c r="D81" s="201"/>
      <c r="E81" s="191">
        <v>95</v>
      </c>
      <c r="F81" s="191">
        <v>208</v>
      </c>
      <c r="G81" s="191">
        <v>303</v>
      </c>
      <c r="H81" s="196">
        <v>29</v>
      </c>
      <c r="I81" s="198">
        <v>332</v>
      </c>
    </row>
    <row r="82" spans="2:9" ht="27" customHeight="1">
      <c r="B82" s="324"/>
      <c r="C82" s="111" t="s">
        <v>44</v>
      </c>
      <c r="D82" s="201"/>
      <c r="E82" s="191">
        <v>177</v>
      </c>
      <c r="F82" s="191">
        <v>138</v>
      </c>
      <c r="G82" s="191">
        <f>E82+F82</f>
        <v>315</v>
      </c>
      <c r="H82" s="196">
        <v>0</v>
      </c>
      <c r="I82" s="198">
        <v>315</v>
      </c>
    </row>
    <row r="83" spans="2:9" ht="27" customHeight="1">
      <c r="B83" s="324"/>
      <c r="C83" s="111" t="s">
        <v>45</v>
      </c>
      <c r="D83" s="191">
        <v>0</v>
      </c>
      <c r="E83" s="191">
        <v>3</v>
      </c>
      <c r="F83" s="191">
        <v>1</v>
      </c>
      <c r="G83" s="191">
        <v>4</v>
      </c>
      <c r="H83" s="196">
        <v>0</v>
      </c>
      <c r="I83" s="198">
        <v>4</v>
      </c>
    </row>
    <row r="84" spans="2:9" ht="27" customHeight="1">
      <c r="B84" s="324"/>
      <c r="C84" s="111" t="s">
        <v>252</v>
      </c>
      <c r="D84" s="191">
        <v>0</v>
      </c>
      <c r="E84" s="191">
        <v>4</v>
      </c>
      <c r="F84" s="191">
        <v>1</v>
      </c>
      <c r="G84" s="191">
        <v>5</v>
      </c>
      <c r="H84" s="196">
        <v>12</v>
      </c>
      <c r="I84" s="198">
        <v>17</v>
      </c>
    </row>
    <row r="85" spans="2:9" ht="27" customHeight="1">
      <c r="B85" s="324"/>
      <c r="C85" s="111" t="s">
        <v>253</v>
      </c>
      <c r="D85" s="191">
        <v>0</v>
      </c>
      <c r="E85" s="191">
        <v>0</v>
      </c>
      <c r="F85" s="191">
        <v>5</v>
      </c>
      <c r="G85" s="191">
        <v>5</v>
      </c>
      <c r="H85" s="196">
        <v>0</v>
      </c>
      <c r="I85" s="198">
        <v>5</v>
      </c>
    </row>
    <row r="86" spans="2:9" ht="27" customHeight="1">
      <c r="B86" s="324"/>
      <c r="C86" s="111" t="s">
        <v>47</v>
      </c>
      <c r="D86" s="191">
        <v>2436</v>
      </c>
      <c r="E86" s="191">
        <v>55</v>
      </c>
      <c r="F86" s="191">
        <v>16</v>
      </c>
      <c r="G86" s="191">
        <v>71</v>
      </c>
      <c r="H86" s="196">
        <v>0</v>
      </c>
      <c r="I86" s="198">
        <v>2507</v>
      </c>
    </row>
    <row r="87" spans="2:9" ht="27" customHeight="1">
      <c r="B87" s="324"/>
      <c r="C87" s="111" t="s">
        <v>254</v>
      </c>
      <c r="D87" s="191">
        <v>13</v>
      </c>
      <c r="E87" s="191">
        <v>4</v>
      </c>
      <c r="F87" s="191">
        <v>3</v>
      </c>
      <c r="G87" s="191">
        <v>7</v>
      </c>
      <c r="H87" s="196">
        <v>0</v>
      </c>
      <c r="I87" s="198">
        <v>20</v>
      </c>
    </row>
    <row r="88" spans="2:9" ht="27" customHeight="1">
      <c r="B88" s="324"/>
      <c r="C88" s="111" t="s">
        <v>256</v>
      </c>
      <c r="D88" s="191">
        <v>0</v>
      </c>
      <c r="E88" s="191">
        <v>15</v>
      </c>
      <c r="F88" s="191">
        <v>14</v>
      </c>
      <c r="G88" s="191">
        <v>29</v>
      </c>
      <c r="H88" s="196">
        <v>0</v>
      </c>
      <c r="I88" s="198">
        <v>29</v>
      </c>
    </row>
    <row r="89" spans="2:9" ht="27" customHeight="1">
      <c r="B89" s="324"/>
      <c r="C89" s="111" t="s">
        <v>49</v>
      </c>
      <c r="D89" s="191">
        <v>5677</v>
      </c>
      <c r="E89" s="191">
        <v>3005</v>
      </c>
      <c r="F89" s="191">
        <v>1860</v>
      </c>
      <c r="G89" s="191">
        <v>4865</v>
      </c>
      <c r="H89" s="196">
        <v>175</v>
      </c>
      <c r="I89" s="198">
        <v>10717</v>
      </c>
    </row>
    <row r="90" spans="2:9" ht="27" customHeight="1">
      <c r="B90" s="324"/>
      <c r="C90" s="111" t="s">
        <v>50</v>
      </c>
      <c r="D90" s="201"/>
      <c r="E90" s="191">
        <v>465</v>
      </c>
      <c r="F90" s="191">
        <v>310</v>
      </c>
      <c r="G90" s="191">
        <v>775</v>
      </c>
      <c r="H90" s="213"/>
      <c r="I90" s="198">
        <v>775</v>
      </c>
    </row>
    <row r="91" spans="2:9" ht="27" customHeight="1">
      <c r="B91" s="324"/>
      <c r="C91" s="111" t="s">
        <v>51</v>
      </c>
      <c r="D91" s="191">
        <v>0</v>
      </c>
      <c r="E91" s="191">
        <v>12</v>
      </c>
      <c r="F91" s="191">
        <v>9</v>
      </c>
      <c r="G91" s="191">
        <v>21</v>
      </c>
      <c r="H91" s="196">
        <v>19</v>
      </c>
      <c r="I91" s="198">
        <v>40</v>
      </c>
    </row>
    <row r="92" spans="2:9" ht="27" customHeight="1">
      <c r="B92" s="324"/>
      <c r="C92" s="111" t="s">
        <v>52</v>
      </c>
      <c r="D92" s="191">
        <v>235</v>
      </c>
      <c r="E92" s="191">
        <v>429</v>
      </c>
      <c r="F92" s="191">
        <v>170</v>
      </c>
      <c r="G92" s="191">
        <v>599</v>
      </c>
      <c r="H92" s="196">
        <v>378</v>
      </c>
      <c r="I92" s="198">
        <v>1212</v>
      </c>
    </row>
    <row r="93" spans="2:9" ht="27" customHeight="1">
      <c r="B93" s="324"/>
      <c r="C93" s="111" t="s">
        <v>177</v>
      </c>
      <c r="D93" s="191">
        <v>0</v>
      </c>
      <c r="E93" s="191">
        <v>1</v>
      </c>
      <c r="F93" s="191">
        <v>0</v>
      </c>
      <c r="G93" s="191">
        <v>1</v>
      </c>
      <c r="H93" s="196">
        <v>0</v>
      </c>
      <c r="I93" s="198">
        <v>1</v>
      </c>
    </row>
    <row r="94" spans="2:9" ht="27" customHeight="1">
      <c r="B94" s="324"/>
      <c r="C94" s="111" t="s">
        <v>103</v>
      </c>
      <c r="D94" s="191">
        <v>0</v>
      </c>
      <c r="E94" s="191">
        <v>29</v>
      </c>
      <c r="F94" s="191">
        <v>27</v>
      </c>
      <c r="G94" s="191">
        <v>56</v>
      </c>
      <c r="H94" s="196">
        <v>1</v>
      </c>
      <c r="I94" s="198">
        <v>57</v>
      </c>
    </row>
    <row r="95" spans="2:9" ht="27" customHeight="1">
      <c r="B95" s="324"/>
      <c r="C95" s="111" t="s">
        <v>258</v>
      </c>
      <c r="D95" s="191">
        <v>0</v>
      </c>
      <c r="E95" s="191">
        <v>1</v>
      </c>
      <c r="F95" s="191">
        <v>0</v>
      </c>
      <c r="G95" s="191">
        <v>1</v>
      </c>
      <c r="H95" s="196">
        <v>0</v>
      </c>
      <c r="I95" s="198">
        <v>1</v>
      </c>
    </row>
    <row r="96" spans="2:9" ht="27" customHeight="1">
      <c r="B96" s="324"/>
      <c r="C96" s="111" t="s">
        <v>53</v>
      </c>
      <c r="D96" s="191">
        <v>3</v>
      </c>
      <c r="E96" s="191">
        <v>5</v>
      </c>
      <c r="F96" s="191">
        <v>0</v>
      </c>
      <c r="G96" s="191">
        <v>5</v>
      </c>
      <c r="H96" s="196">
        <v>11</v>
      </c>
      <c r="I96" s="198">
        <v>19</v>
      </c>
    </row>
    <row r="97" spans="2:9" ht="27" customHeight="1">
      <c r="B97" s="324"/>
      <c r="C97" s="111" t="s">
        <v>107</v>
      </c>
      <c r="D97" s="201"/>
      <c r="E97" s="191">
        <v>131</v>
      </c>
      <c r="F97" s="191">
        <v>79</v>
      </c>
      <c r="G97" s="191">
        <v>210</v>
      </c>
      <c r="H97" s="213"/>
      <c r="I97" s="198">
        <v>210</v>
      </c>
    </row>
    <row r="98" spans="2:9" ht="27" customHeight="1">
      <c r="B98" s="324"/>
      <c r="C98" s="111" t="s">
        <v>259</v>
      </c>
      <c r="D98" s="191">
        <v>38</v>
      </c>
      <c r="E98" s="191">
        <v>3</v>
      </c>
      <c r="F98" s="191">
        <v>5</v>
      </c>
      <c r="G98" s="191">
        <v>8</v>
      </c>
      <c r="H98" s="196">
        <v>31</v>
      </c>
      <c r="I98" s="198">
        <v>77</v>
      </c>
    </row>
    <row r="99" spans="2:9" ht="27" customHeight="1">
      <c r="B99" s="324"/>
      <c r="C99" s="111" t="s">
        <v>54</v>
      </c>
      <c r="D99" s="191">
        <v>33</v>
      </c>
      <c r="E99" s="191">
        <v>77</v>
      </c>
      <c r="F99" s="191">
        <v>39</v>
      </c>
      <c r="G99" s="191">
        <v>116</v>
      </c>
      <c r="H99" s="196">
        <v>85</v>
      </c>
      <c r="I99" s="198">
        <v>234</v>
      </c>
    </row>
    <row r="100" spans="2:9" ht="27" customHeight="1">
      <c r="B100" s="324"/>
      <c r="C100" s="111" t="s">
        <v>261</v>
      </c>
      <c r="D100" s="191">
        <v>3321</v>
      </c>
      <c r="E100" s="191">
        <v>1230</v>
      </c>
      <c r="F100" s="191">
        <v>986</v>
      </c>
      <c r="G100" s="191">
        <f>F100+E100</f>
        <v>2216</v>
      </c>
      <c r="H100" s="196">
        <v>938</v>
      </c>
      <c r="I100" s="198">
        <v>6475</v>
      </c>
    </row>
    <row r="101" spans="2:9" ht="27" customHeight="1">
      <c r="B101" s="324"/>
      <c r="C101" s="111" t="s">
        <v>109</v>
      </c>
      <c r="D101" s="191">
        <v>298</v>
      </c>
      <c r="E101" s="191">
        <v>49</v>
      </c>
      <c r="F101" s="191">
        <v>120</v>
      </c>
      <c r="G101" s="191">
        <v>169</v>
      </c>
      <c r="H101" s="196">
        <v>0</v>
      </c>
      <c r="I101" s="198">
        <v>467</v>
      </c>
    </row>
    <row r="102" spans="2:9" ht="27" customHeight="1">
      <c r="B102" s="324"/>
      <c r="C102" s="137" t="s">
        <v>56</v>
      </c>
      <c r="D102" s="191">
        <v>6</v>
      </c>
      <c r="E102" s="191">
        <v>20</v>
      </c>
      <c r="F102" s="191">
        <v>438</v>
      </c>
      <c r="G102" s="191">
        <v>458</v>
      </c>
      <c r="H102" s="196">
        <v>37</v>
      </c>
      <c r="I102" s="198">
        <v>501</v>
      </c>
    </row>
    <row r="103" spans="2:9" ht="27" customHeight="1" thickBot="1">
      <c r="B103" s="325"/>
      <c r="C103" s="222" t="s">
        <v>134</v>
      </c>
      <c r="D103" s="113">
        <f t="shared" ref="D103:I103" si="3">SUM(D63:D102)</f>
        <v>12547</v>
      </c>
      <c r="E103" s="113">
        <f t="shared" si="3"/>
        <v>9094</v>
      </c>
      <c r="F103" s="113">
        <f t="shared" si="3"/>
        <v>7836</v>
      </c>
      <c r="G103" s="113">
        <f t="shared" si="3"/>
        <v>16930</v>
      </c>
      <c r="H103" s="214">
        <f t="shared" si="3"/>
        <v>6033</v>
      </c>
      <c r="I103" s="154">
        <f t="shared" si="3"/>
        <v>35510</v>
      </c>
    </row>
    <row r="104" spans="2:9" ht="27" customHeight="1">
      <c r="B104" s="326" t="s">
        <v>168</v>
      </c>
      <c r="C104" s="111" t="s">
        <v>57</v>
      </c>
      <c r="D104" s="191">
        <v>0</v>
      </c>
      <c r="E104" s="191">
        <v>1</v>
      </c>
      <c r="F104" s="191">
        <v>1</v>
      </c>
      <c r="G104" s="191">
        <v>2</v>
      </c>
      <c r="H104" s="196">
        <v>1</v>
      </c>
      <c r="I104" s="198">
        <v>3</v>
      </c>
    </row>
    <row r="105" spans="2:9" ht="27" customHeight="1">
      <c r="B105" s="327"/>
      <c r="C105" s="111" t="s">
        <v>247</v>
      </c>
      <c r="D105" s="191">
        <v>0</v>
      </c>
      <c r="E105" s="191">
        <v>0</v>
      </c>
      <c r="F105" s="191">
        <v>0</v>
      </c>
      <c r="G105" s="191">
        <v>0</v>
      </c>
      <c r="H105" s="196">
        <v>0</v>
      </c>
      <c r="I105" s="198">
        <v>0</v>
      </c>
    </row>
    <row r="106" spans="2:9" ht="27" customHeight="1">
      <c r="B106" s="327"/>
      <c r="C106" s="111" t="s">
        <v>59</v>
      </c>
      <c r="D106" s="191">
        <v>2</v>
      </c>
      <c r="E106" s="191">
        <v>1</v>
      </c>
      <c r="F106" s="191">
        <v>8</v>
      </c>
      <c r="G106" s="191">
        <v>9</v>
      </c>
      <c r="H106" s="196">
        <v>0</v>
      </c>
      <c r="I106" s="198">
        <v>11</v>
      </c>
    </row>
    <row r="107" spans="2:9" ht="27" customHeight="1">
      <c r="B107" s="327"/>
      <c r="C107" s="111" t="s">
        <v>61</v>
      </c>
      <c r="D107" s="191">
        <v>0</v>
      </c>
      <c r="E107" s="191">
        <v>0</v>
      </c>
      <c r="F107" s="191">
        <v>0</v>
      </c>
      <c r="G107" s="191">
        <v>0</v>
      </c>
      <c r="H107" s="196">
        <v>0</v>
      </c>
      <c r="I107" s="198">
        <v>0</v>
      </c>
    </row>
    <row r="108" spans="2:9" ht="27" customHeight="1">
      <c r="B108" s="327"/>
      <c r="C108" s="111" t="s">
        <v>62</v>
      </c>
      <c r="D108" s="191">
        <v>0</v>
      </c>
      <c r="E108" s="191">
        <v>53</v>
      </c>
      <c r="F108" s="191">
        <v>5</v>
      </c>
      <c r="G108" s="191">
        <v>58</v>
      </c>
      <c r="H108" s="196">
        <v>2</v>
      </c>
      <c r="I108" s="198">
        <v>60</v>
      </c>
    </row>
    <row r="109" spans="2:9" ht="27" customHeight="1">
      <c r="B109" s="327"/>
      <c r="C109" s="111" t="s">
        <v>318</v>
      </c>
      <c r="D109" s="191">
        <v>0</v>
      </c>
      <c r="E109" s="191">
        <v>0</v>
      </c>
      <c r="F109" s="191">
        <v>0</v>
      </c>
      <c r="G109" s="191">
        <v>0</v>
      </c>
      <c r="H109" s="196">
        <v>0</v>
      </c>
      <c r="I109" s="218"/>
    </row>
    <row r="110" spans="2:9" ht="27" customHeight="1">
      <c r="B110" s="327"/>
      <c r="C110" s="111" t="s">
        <v>169</v>
      </c>
      <c r="D110" s="191">
        <v>0</v>
      </c>
      <c r="E110" s="191">
        <v>0</v>
      </c>
      <c r="F110" s="191">
        <v>0</v>
      </c>
      <c r="G110" s="191">
        <v>0</v>
      </c>
      <c r="H110" s="196">
        <v>0</v>
      </c>
      <c r="I110" s="198">
        <v>0</v>
      </c>
    </row>
    <row r="111" spans="2:9" ht="27" customHeight="1">
      <c r="B111" s="327"/>
      <c r="C111" s="111" t="s">
        <v>257</v>
      </c>
      <c r="D111" s="191">
        <v>0</v>
      </c>
      <c r="E111" s="191">
        <v>0</v>
      </c>
      <c r="F111" s="191">
        <v>0</v>
      </c>
      <c r="G111" s="191">
        <v>0</v>
      </c>
      <c r="H111" s="196">
        <v>0</v>
      </c>
      <c r="I111" s="198">
        <v>0</v>
      </c>
    </row>
    <row r="112" spans="2:9" ht="27" customHeight="1">
      <c r="B112" s="327"/>
      <c r="C112" s="111" t="s">
        <v>64</v>
      </c>
      <c r="D112" s="191">
        <v>31</v>
      </c>
      <c r="E112" s="191">
        <v>6</v>
      </c>
      <c r="F112" s="191">
        <v>4</v>
      </c>
      <c r="G112" s="191">
        <v>10</v>
      </c>
      <c r="H112" s="196">
        <v>0</v>
      </c>
      <c r="I112" s="198">
        <v>41</v>
      </c>
    </row>
    <row r="113" spans="2:9" ht="27" customHeight="1">
      <c r="B113" s="327"/>
      <c r="C113" s="111" t="s">
        <v>260</v>
      </c>
      <c r="D113" s="191">
        <v>0</v>
      </c>
      <c r="E113" s="191">
        <v>6</v>
      </c>
      <c r="F113" s="191">
        <v>3</v>
      </c>
      <c r="G113" s="191">
        <v>9</v>
      </c>
      <c r="H113" s="196">
        <v>17</v>
      </c>
      <c r="I113" s="198">
        <v>26</v>
      </c>
    </row>
    <row r="114" spans="2:9" ht="27" customHeight="1">
      <c r="B114" s="327"/>
      <c r="C114" s="111" t="s">
        <v>66</v>
      </c>
      <c r="D114" s="191">
        <v>18</v>
      </c>
      <c r="E114" s="191">
        <v>37</v>
      </c>
      <c r="F114" s="191">
        <v>63</v>
      </c>
      <c r="G114" s="191">
        <v>100</v>
      </c>
      <c r="H114" s="196">
        <v>112</v>
      </c>
      <c r="I114" s="198">
        <v>230</v>
      </c>
    </row>
    <row r="115" spans="2:9" ht="27" customHeight="1">
      <c r="B115" s="327"/>
      <c r="C115" s="111" t="s">
        <v>68</v>
      </c>
      <c r="D115" s="191">
        <v>4</v>
      </c>
      <c r="E115" s="191">
        <v>23</v>
      </c>
      <c r="F115" s="191">
        <v>1</v>
      </c>
      <c r="G115" s="191">
        <v>24</v>
      </c>
      <c r="H115" s="196">
        <v>0</v>
      </c>
      <c r="I115" s="198">
        <v>28</v>
      </c>
    </row>
    <row r="116" spans="2:9" ht="27" customHeight="1">
      <c r="B116" s="327"/>
      <c r="C116" s="111" t="s">
        <v>69</v>
      </c>
      <c r="D116" s="191">
        <v>0</v>
      </c>
      <c r="E116" s="191">
        <v>9</v>
      </c>
      <c r="F116" s="191">
        <v>0</v>
      </c>
      <c r="G116" s="191">
        <v>9</v>
      </c>
      <c r="H116" s="196">
        <v>0</v>
      </c>
      <c r="I116" s="198">
        <v>9</v>
      </c>
    </row>
    <row r="117" spans="2:9" ht="27" customHeight="1">
      <c r="B117" s="327"/>
      <c r="C117" s="137" t="s">
        <v>176</v>
      </c>
      <c r="D117" s="192"/>
      <c r="E117" s="192"/>
      <c r="F117" s="192"/>
      <c r="G117" s="192"/>
      <c r="H117" s="197"/>
      <c r="I117" s="218"/>
    </row>
    <row r="118" spans="2:9" s="46" customFormat="1" ht="27" customHeight="1" thickBot="1">
      <c r="B118" s="328"/>
      <c r="C118" s="221" t="s">
        <v>134</v>
      </c>
      <c r="D118" s="113">
        <f t="shared" ref="D118:I118" si="4">SUM(D104:D117)</f>
        <v>55</v>
      </c>
      <c r="E118" s="113">
        <f t="shared" si="4"/>
        <v>136</v>
      </c>
      <c r="F118" s="113">
        <f t="shared" si="4"/>
        <v>85</v>
      </c>
      <c r="G118" s="113">
        <f t="shared" si="4"/>
        <v>221</v>
      </c>
      <c r="H118" s="214">
        <f t="shared" si="4"/>
        <v>132</v>
      </c>
      <c r="I118" s="154">
        <f t="shared" si="4"/>
        <v>408</v>
      </c>
    </row>
    <row r="119" spans="2:9" ht="27" customHeight="1">
      <c r="B119" s="323" t="s">
        <v>113</v>
      </c>
      <c r="C119" s="111" t="s">
        <v>239</v>
      </c>
      <c r="D119" s="191">
        <v>0</v>
      </c>
      <c r="E119" s="191">
        <v>2</v>
      </c>
      <c r="F119" s="191">
        <v>0</v>
      </c>
      <c r="G119" s="191">
        <v>2</v>
      </c>
      <c r="H119" s="196"/>
      <c r="I119" s="198">
        <v>2</v>
      </c>
    </row>
    <row r="120" spans="2:9" ht="27" customHeight="1">
      <c r="B120" s="324"/>
      <c r="C120" s="111" t="s">
        <v>296</v>
      </c>
      <c r="D120" s="191">
        <v>0</v>
      </c>
      <c r="E120" s="191">
        <v>0</v>
      </c>
      <c r="F120" s="191">
        <v>0</v>
      </c>
      <c r="G120" s="191">
        <v>0</v>
      </c>
      <c r="H120" s="196">
        <v>0</v>
      </c>
      <c r="I120" s="198">
        <v>0</v>
      </c>
    </row>
    <row r="121" spans="2:9" ht="27" customHeight="1">
      <c r="B121" s="324"/>
      <c r="C121" s="111" t="s">
        <v>170</v>
      </c>
      <c r="D121" s="191">
        <v>0</v>
      </c>
      <c r="E121" s="191">
        <v>0</v>
      </c>
      <c r="F121" s="191">
        <v>0</v>
      </c>
      <c r="G121" s="191">
        <v>0</v>
      </c>
      <c r="H121" s="196">
        <v>0</v>
      </c>
      <c r="I121" s="198">
        <v>0</v>
      </c>
    </row>
    <row r="122" spans="2:9" ht="27" customHeight="1">
      <c r="B122" s="324"/>
      <c r="C122" s="111" t="s">
        <v>240</v>
      </c>
      <c r="D122" s="191">
        <v>0</v>
      </c>
      <c r="E122" s="191">
        <v>0</v>
      </c>
      <c r="F122" s="191">
        <v>0</v>
      </c>
      <c r="G122" s="191">
        <v>0</v>
      </c>
      <c r="H122" s="196">
        <v>0</v>
      </c>
      <c r="I122" s="198">
        <v>0</v>
      </c>
    </row>
    <row r="123" spans="2:9" ht="27" customHeight="1">
      <c r="B123" s="324"/>
      <c r="C123" s="111" t="s">
        <v>297</v>
      </c>
      <c r="D123" s="191">
        <v>0</v>
      </c>
      <c r="E123" s="191">
        <v>155</v>
      </c>
      <c r="F123" s="191">
        <v>74</v>
      </c>
      <c r="G123" s="191">
        <f>F123+E123</f>
        <v>229</v>
      </c>
      <c r="H123" s="196">
        <v>0</v>
      </c>
      <c r="I123" s="198">
        <v>229</v>
      </c>
    </row>
    <row r="124" spans="2:9" ht="27" customHeight="1">
      <c r="B124" s="324"/>
      <c r="C124" s="111" t="s">
        <v>116</v>
      </c>
      <c r="D124" s="191"/>
      <c r="E124" s="191"/>
      <c r="F124" s="191"/>
      <c r="G124" s="191"/>
      <c r="H124" s="196"/>
      <c r="I124" s="218"/>
    </row>
    <row r="125" spans="2:9" ht="27" customHeight="1">
      <c r="B125" s="324"/>
      <c r="C125" s="111" t="s">
        <v>241</v>
      </c>
      <c r="D125" s="191">
        <v>0</v>
      </c>
      <c r="E125" s="191">
        <v>0</v>
      </c>
      <c r="F125" s="191">
        <v>0</v>
      </c>
      <c r="G125" s="191">
        <v>0</v>
      </c>
      <c r="H125" s="196">
        <v>0</v>
      </c>
      <c r="I125" s="198">
        <v>0</v>
      </c>
    </row>
    <row r="126" spans="2:9" ht="27" customHeight="1">
      <c r="B126" s="324"/>
      <c r="C126" s="111" t="s">
        <v>171</v>
      </c>
      <c r="D126" s="191">
        <v>0</v>
      </c>
      <c r="E126" s="191">
        <v>4</v>
      </c>
      <c r="F126" s="191">
        <v>0</v>
      </c>
      <c r="G126" s="191">
        <v>4</v>
      </c>
      <c r="H126" s="196">
        <v>0</v>
      </c>
      <c r="I126" s="198">
        <v>4</v>
      </c>
    </row>
    <row r="127" spans="2:9" ht="27" customHeight="1">
      <c r="B127" s="324"/>
      <c r="C127" s="111" t="s">
        <v>242</v>
      </c>
      <c r="D127" s="191">
        <v>0</v>
      </c>
      <c r="E127" s="191">
        <v>0</v>
      </c>
      <c r="F127" s="191">
        <v>0</v>
      </c>
      <c r="G127" s="191">
        <v>0</v>
      </c>
      <c r="H127" s="196">
        <v>0</v>
      </c>
      <c r="I127" s="198">
        <v>0</v>
      </c>
    </row>
    <row r="128" spans="2:9" ht="27" customHeight="1">
      <c r="B128" s="324"/>
      <c r="C128" s="111" t="s">
        <v>232</v>
      </c>
      <c r="D128" s="191">
        <v>0</v>
      </c>
      <c r="E128" s="191">
        <v>0</v>
      </c>
      <c r="F128" s="191">
        <v>0</v>
      </c>
      <c r="G128" s="191">
        <v>0</v>
      </c>
      <c r="H128" s="196">
        <v>0</v>
      </c>
      <c r="I128" s="198">
        <v>0</v>
      </c>
    </row>
    <row r="129" spans="2:9" ht="27" customHeight="1">
      <c r="B129" s="324"/>
      <c r="C129" s="111" t="s">
        <v>298</v>
      </c>
      <c r="D129" s="191">
        <v>0</v>
      </c>
      <c r="E129" s="191">
        <v>0</v>
      </c>
      <c r="F129" s="191">
        <v>1</v>
      </c>
      <c r="G129" s="191">
        <v>1</v>
      </c>
      <c r="H129" s="196">
        <v>0</v>
      </c>
      <c r="I129" s="198">
        <v>1</v>
      </c>
    </row>
    <row r="130" spans="2:9" ht="27" customHeight="1">
      <c r="B130" s="324"/>
      <c r="C130" s="111" t="s">
        <v>299</v>
      </c>
      <c r="D130" s="191">
        <v>3</v>
      </c>
      <c r="E130" s="191">
        <v>1</v>
      </c>
      <c r="F130" s="191">
        <v>3</v>
      </c>
      <c r="G130" s="191">
        <v>4</v>
      </c>
      <c r="H130" s="196">
        <v>8</v>
      </c>
      <c r="I130" s="198">
        <v>15</v>
      </c>
    </row>
    <row r="131" spans="2:9" ht="27" customHeight="1">
      <c r="B131" s="324"/>
      <c r="C131" s="111" t="s">
        <v>300</v>
      </c>
      <c r="D131" s="191">
        <v>0</v>
      </c>
      <c r="E131" s="191">
        <v>2</v>
      </c>
      <c r="F131" s="191">
        <v>0</v>
      </c>
      <c r="G131" s="191">
        <v>2</v>
      </c>
      <c r="H131" s="196">
        <v>0</v>
      </c>
      <c r="I131" s="198">
        <v>2</v>
      </c>
    </row>
    <row r="132" spans="2:9" ht="27" customHeight="1">
      <c r="B132" s="324"/>
      <c r="C132" s="111" t="s">
        <v>172</v>
      </c>
      <c r="D132" s="191"/>
      <c r="E132" s="191"/>
      <c r="F132" s="191"/>
      <c r="G132" s="191"/>
      <c r="H132" s="196"/>
      <c r="I132" s="218"/>
    </row>
    <row r="133" spans="2:9" ht="27" customHeight="1">
      <c r="B133" s="324"/>
      <c r="C133" s="111" t="s">
        <v>301</v>
      </c>
      <c r="D133" s="191">
        <v>0</v>
      </c>
      <c r="E133" s="191">
        <v>0</v>
      </c>
      <c r="F133" s="191">
        <v>0</v>
      </c>
      <c r="G133" s="191">
        <v>0</v>
      </c>
      <c r="H133" s="196">
        <v>0</v>
      </c>
      <c r="I133" s="198">
        <v>0</v>
      </c>
    </row>
    <row r="134" spans="2:9" ht="27" customHeight="1">
      <c r="B134" s="324"/>
      <c r="C134" s="111" t="s">
        <v>302</v>
      </c>
      <c r="D134" s="191">
        <v>1</v>
      </c>
      <c r="E134" s="191">
        <v>2</v>
      </c>
      <c r="F134" s="191">
        <v>0</v>
      </c>
      <c r="G134" s="191">
        <v>2</v>
      </c>
      <c r="H134" s="196">
        <v>0</v>
      </c>
      <c r="I134" s="198">
        <v>3</v>
      </c>
    </row>
    <row r="135" spans="2:9" ht="27" customHeight="1">
      <c r="B135" s="324"/>
      <c r="C135" s="111" t="s">
        <v>212</v>
      </c>
      <c r="D135" s="191">
        <v>0</v>
      </c>
      <c r="E135" s="191">
        <v>0</v>
      </c>
      <c r="F135" s="191">
        <v>0</v>
      </c>
      <c r="G135" s="191">
        <v>0</v>
      </c>
      <c r="H135" s="196">
        <v>0</v>
      </c>
      <c r="I135" s="198">
        <v>0</v>
      </c>
    </row>
    <row r="136" spans="2:9" ht="27" customHeight="1">
      <c r="B136" s="324"/>
      <c r="C136" s="111" t="s">
        <v>173</v>
      </c>
      <c r="D136" s="191">
        <v>0</v>
      </c>
      <c r="E136" s="191">
        <v>0</v>
      </c>
      <c r="F136" s="191">
        <v>0</v>
      </c>
      <c r="G136" s="191">
        <v>0</v>
      </c>
      <c r="H136" s="196">
        <v>0</v>
      </c>
      <c r="I136" s="198">
        <v>0</v>
      </c>
    </row>
    <row r="137" spans="2:9" ht="27" customHeight="1">
      <c r="B137" s="324"/>
      <c r="C137" s="111" t="s">
        <v>303</v>
      </c>
      <c r="D137" s="191">
        <v>0</v>
      </c>
      <c r="E137" s="191">
        <v>0</v>
      </c>
      <c r="F137" s="191">
        <v>0</v>
      </c>
      <c r="G137" s="191">
        <v>0</v>
      </c>
      <c r="H137" s="196">
        <v>0</v>
      </c>
      <c r="I137" s="198">
        <v>0</v>
      </c>
    </row>
    <row r="138" spans="2:9" ht="27" customHeight="1">
      <c r="B138" s="324"/>
      <c r="C138" s="111" t="s">
        <v>304</v>
      </c>
      <c r="D138" s="191">
        <v>0</v>
      </c>
      <c r="E138" s="191">
        <v>5</v>
      </c>
      <c r="F138" s="191">
        <v>0</v>
      </c>
      <c r="G138" s="191">
        <v>5</v>
      </c>
      <c r="H138" s="196">
        <v>0</v>
      </c>
      <c r="I138" s="198">
        <v>5</v>
      </c>
    </row>
    <row r="139" spans="2:9" ht="27" customHeight="1">
      <c r="B139" s="324"/>
      <c r="C139" s="111" t="s">
        <v>216</v>
      </c>
      <c r="D139" s="191">
        <v>0</v>
      </c>
      <c r="E139" s="191">
        <v>1</v>
      </c>
      <c r="F139" s="191">
        <v>0</v>
      </c>
      <c r="G139" s="191">
        <v>1</v>
      </c>
      <c r="H139" s="196">
        <v>0</v>
      </c>
      <c r="I139" s="198">
        <v>1</v>
      </c>
    </row>
    <row r="140" spans="2:9" ht="27" customHeight="1">
      <c r="B140" s="324"/>
      <c r="C140" s="111" t="s">
        <v>305</v>
      </c>
      <c r="D140" s="191">
        <v>38</v>
      </c>
      <c r="E140" s="191">
        <v>8</v>
      </c>
      <c r="F140" s="191">
        <v>2</v>
      </c>
      <c r="G140" s="191">
        <v>10</v>
      </c>
      <c r="H140" s="196">
        <v>0</v>
      </c>
      <c r="I140" s="198">
        <v>48</v>
      </c>
    </row>
    <row r="141" spans="2:9" ht="27" customHeight="1">
      <c r="B141" s="324"/>
      <c r="C141" s="111" t="s">
        <v>306</v>
      </c>
      <c r="D141" s="191">
        <v>0</v>
      </c>
      <c r="E141" s="191">
        <v>0</v>
      </c>
      <c r="F141" s="191">
        <v>1</v>
      </c>
      <c r="G141" s="191">
        <v>1</v>
      </c>
      <c r="H141" s="196">
        <v>0</v>
      </c>
      <c r="I141" s="198">
        <v>1</v>
      </c>
    </row>
    <row r="142" spans="2:9" ht="27" customHeight="1">
      <c r="B142" s="324"/>
      <c r="C142" s="111" t="s">
        <v>307</v>
      </c>
      <c r="D142" s="191">
        <v>0</v>
      </c>
      <c r="E142" s="191">
        <v>1</v>
      </c>
      <c r="F142" s="191">
        <v>0</v>
      </c>
      <c r="G142" s="191">
        <v>1</v>
      </c>
      <c r="H142" s="196">
        <v>0</v>
      </c>
      <c r="I142" s="198">
        <v>1</v>
      </c>
    </row>
    <row r="143" spans="2:9" ht="27" customHeight="1">
      <c r="B143" s="324"/>
      <c r="C143" s="111" t="s">
        <v>308</v>
      </c>
      <c r="D143" s="191">
        <v>0</v>
      </c>
      <c r="E143" s="191">
        <v>0</v>
      </c>
      <c r="F143" s="191">
        <v>0</v>
      </c>
      <c r="G143" s="191">
        <v>0</v>
      </c>
      <c r="H143" s="196">
        <v>0</v>
      </c>
      <c r="I143" s="198">
        <v>0</v>
      </c>
    </row>
    <row r="144" spans="2:9" ht="27" customHeight="1">
      <c r="B144" s="324"/>
      <c r="C144" s="111" t="s">
        <v>309</v>
      </c>
      <c r="D144" s="191">
        <v>0</v>
      </c>
      <c r="E144" s="191">
        <v>26</v>
      </c>
      <c r="F144" s="191">
        <v>0</v>
      </c>
      <c r="G144" s="191">
        <v>26</v>
      </c>
      <c r="H144" s="196">
        <v>0</v>
      </c>
      <c r="I144" s="198">
        <v>26</v>
      </c>
    </row>
    <row r="145" spans="2:9" ht="27" customHeight="1">
      <c r="B145" s="324"/>
      <c r="C145" s="111" t="s">
        <v>310</v>
      </c>
      <c r="D145" s="191">
        <v>0</v>
      </c>
      <c r="E145" s="191">
        <v>0</v>
      </c>
      <c r="F145" s="191">
        <v>0</v>
      </c>
      <c r="G145" s="191">
        <v>0</v>
      </c>
      <c r="H145" s="196">
        <v>0</v>
      </c>
      <c r="I145" s="198">
        <v>0</v>
      </c>
    </row>
    <row r="146" spans="2:9" ht="27" customHeight="1">
      <c r="B146" s="324"/>
      <c r="C146" s="111" t="s">
        <v>174</v>
      </c>
      <c r="D146" s="191">
        <v>0</v>
      </c>
      <c r="E146" s="191">
        <v>0</v>
      </c>
      <c r="F146" s="191">
        <v>0</v>
      </c>
      <c r="G146" s="191">
        <v>0</v>
      </c>
      <c r="H146" s="196">
        <v>0</v>
      </c>
      <c r="I146" s="198">
        <v>0</v>
      </c>
    </row>
    <row r="147" spans="2:9" ht="27" customHeight="1">
      <c r="B147" s="324"/>
      <c r="C147" s="111" t="s">
        <v>311</v>
      </c>
      <c r="D147" s="191">
        <v>0</v>
      </c>
      <c r="E147" s="191">
        <v>0</v>
      </c>
      <c r="F147" s="191">
        <v>0</v>
      </c>
      <c r="G147" s="191">
        <v>0</v>
      </c>
      <c r="H147" s="196">
        <v>0</v>
      </c>
      <c r="I147" s="198">
        <v>0</v>
      </c>
    </row>
    <row r="148" spans="2:9" ht="27" customHeight="1">
      <c r="B148" s="324"/>
      <c r="C148" s="111" t="s">
        <v>312</v>
      </c>
      <c r="D148" s="191">
        <v>0</v>
      </c>
      <c r="E148" s="191">
        <v>0</v>
      </c>
      <c r="F148" s="191">
        <v>0</v>
      </c>
      <c r="G148" s="191">
        <v>0</v>
      </c>
      <c r="H148" s="196">
        <v>0</v>
      </c>
      <c r="I148" s="198">
        <v>0</v>
      </c>
    </row>
    <row r="149" spans="2:9" ht="27.75" customHeight="1">
      <c r="B149" s="324"/>
      <c r="C149" s="137" t="s">
        <v>313</v>
      </c>
      <c r="D149" s="191">
        <v>29</v>
      </c>
      <c r="E149" s="191">
        <v>1</v>
      </c>
      <c r="F149" s="191">
        <v>1</v>
      </c>
      <c r="G149" s="191">
        <v>2</v>
      </c>
      <c r="H149" s="196">
        <v>0</v>
      </c>
      <c r="I149" s="198">
        <v>31</v>
      </c>
    </row>
    <row r="150" spans="2:9" ht="27" customHeight="1" thickBot="1">
      <c r="B150" s="329"/>
      <c r="C150" s="220" t="s">
        <v>134</v>
      </c>
      <c r="D150" s="114">
        <f t="shared" ref="D150:I150" si="5">SUM(D119:D149)</f>
        <v>71</v>
      </c>
      <c r="E150" s="114">
        <f t="shared" si="5"/>
        <v>208</v>
      </c>
      <c r="F150" s="114">
        <f t="shared" si="5"/>
        <v>82</v>
      </c>
      <c r="G150" s="114">
        <f t="shared" si="5"/>
        <v>290</v>
      </c>
      <c r="H150" s="215">
        <f t="shared" si="5"/>
        <v>8</v>
      </c>
      <c r="I150" s="219">
        <f t="shared" si="5"/>
        <v>369</v>
      </c>
    </row>
    <row r="151" spans="2:9" ht="32.25" customHeight="1" thickTop="1" thickBot="1">
      <c r="B151" s="321" t="s">
        <v>238</v>
      </c>
      <c r="C151" s="322"/>
      <c r="D151" s="87">
        <f t="shared" ref="D151:I151" si="6">D35+D39+D62+D103+D118+D150</f>
        <v>38432</v>
      </c>
      <c r="E151" s="87">
        <f t="shared" si="6"/>
        <v>91691</v>
      </c>
      <c r="F151" s="87">
        <f t="shared" si="6"/>
        <v>32104</v>
      </c>
      <c r="G151" s="87">
        <f t="shared" si="6"/>
        <v>123795</v>
      </c>
      <c r="H151" s="87">
        <f t="shared" si="6"/>
        <v>58703</v>
      </c>
      <c r="I151" s="88">
        <f t="shared" si="6"/>
        <v>220930</v>
      </c>
    </row>
    <row r="152" spans="2:9">
      <c r="B152" s="194" t="s">
        <v>155</v>
      </c>
      <c r="C152" s="193"/>
      <c r="D152" s="193"/>
      <c r="E152" s="193"/>
      <c r="F152" s="194"/>
      <c r="G152" s="193"/>
      <c r="H152" s="193"/>
      <c r="I152" s="193"/>
    </row>
    <row r="153" spans="2:9" ht="18" customHeight="1">
      <c r="B153" s="195" t="s">
        <v>77</v>
      </c>
      <c r="C153" s="193"/>
      <c r="D153" s="193"/>
      <c r="E153" s="193"/>
      <c r="F153" s="195"/>
      <c r="G153" s="193"/>
      <c r="H153" s="193"/>
      <c r="I153" s="193"/>
    </row>
    <row r="154" spans="2:9" ht="18" customHeight="1">
      <c r="B154" s="195" t="s">
        <v>234</v>
      </c>
      <c r="C154" s="193"/>
      <c r="D154" s="193"/>
      <c r="E154" s="193"/>
      <c r="F154" s="195"/>
      <c r="G154" s="193"/>
      <c r="H154" s="193"/>
      <c r="I154" s="193"/>
    </row>
    <row r="155" spans="2:9">
      <c r="B155" s="195" t="s">
        <v>235</v>
      </c>
      <c r="C155" s="193"/>
      <c r="D155" s="193"/>
      <c r="E155" s="193"/>
      <c r="F155" s="195"/>
      <c r="G155" s="193"/>
      <c r="H155" s="193"/>
      <c r="I155" s="193"/>
    </row>
    <row r="156" spans="2:9">
      <c r="B156" s="195" t="s">
        <v>237</v>
      </c>
      <c r="C156" s="193"/>
      <c r="D156" s="193"/>
      <c r="E156" s="193"/>
      <c r="F156" s="195"/>
      <c r="G156" s="193"/>
      <c r="H156" s="193"/>
      <c r="I156" s="193"/>
    </row>
    <row r="157" spans="2:9">
      <c r="B157" s="195" t="s">
        <v>321</v>
      </c>
      <c r="C157" s="193"/>
      <c r="D157" s="193"/>
      <c r="E157" s="193"/>
      <c r="F157" s="195"/>
      <c r="G157" s="193"/>
      <c r="H157" s="193"/>
      <c r="I157" s="193"/>
    </row>
    <row r="158" spans="2:9">
      <c r="C158" s="193"/>
      <c r="D158" s="193"/>
      <c r="E158" s="193"/>
      <c r="F158" s="193"/>
      <c r="G158" s="193"/>
      <c r="H158" s="193"/>
      <c r="I158" s="193"/>
    </row>
  </sheetData>
  <autoFilter ref="B4:I151"/>
  <mergeCells count="13">
    <mergeCell ref="I3:I4"/>
    <mergeCell ref="B3:B4"/>
    <mergeCell ref="C3:C4"/>
    <mergeCell ref="D3:D4"/>
    <mergeCell ref="E3:G3"/>
    <mergeCell ref="H3:H4"/>
    <mergeCell ref="B151:C151"/>
    <mergeCell ref="B63:B103"/>
    <mergeCell ref="B104:B118"/>
    <mergeCell ref="B119:B150"/>
    <mergeCell ref="B5:B35"/>
    <mergeCell ref="B36:B39"/>
    <mergeCell ref="B40:B62"/>
  </mergeCells>
  <phoneticPr fontId="1" type="noConversion"/>
  <pageMargins left="0.59055118110236227" right="0.70866141732283472" top="0.74803149606299213" bottom="0.74803149606299213" header="0.31496062992125984" footer="0.31496062992125984"/>
  <pageSetup paperSize="9" scale="6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</vt:lpstr>
      <vt:lpstr>연도별</vt:lpstr>
      <vt:lpstr>과정별</vt:lpstr>
      <vt:lpstr>과정별!Print_Titles</vt:lpstr>
      <vt:lpstr>연도별!Print_Titles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moe</cp:lastModifiedBy>
  <cp:lastPrinted>2018-10-22T12:56:00Z</cp:lastPrinted>
  <dcterms:created xsi:type="dcterms:W3CDTF">2012-03-22T05:09:10Z</dcterms:created>
  <dcterms:modified xsi:type="dcterms:W3CDTF">2018-11-05T04:26:40Z</dcterms:modified>
</cp:coreProperties>
</file>