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R:\★ 2022년도 블록체인 공공분야 사업\2. 사업공모\2. 공고서 &amp; 공모안내서\"/>
    </mc:Choice>
  </mc:AlternateContent>
  <bookViews>
    <workbookView xWindow="0" yWindow="0" windowWidth="23040" windowHeight="9300" activeTab="1"/>
  </bookViews>
  <sheets>
    <sheet name="15억원(확산사업)" sheetId="3" r:id="rId1"/>
    <sheet name="공공 15억 기준(테스트)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7" i="5" l="1"/>
  <c r="O18" i="5" s="1"/>
  <c r="O19" i="5" s="1"/>
  <c r="N17" i="5"/>
  <c r="M17" i="5"/>
  <c r="M18" i="5" s="1"/>
  <c r="M19" i="5" s="1"/>
  <c r="L17" i="5"/>
  <c r="K17" i="5"/>
  <c r="K18" i="5" s="1"/>
  <c r="J17" i="5"/>
  <c r="J18" i="5" s="1"/>
  <c r="I17" i="5"/>
  <c r="I18" i="5" s="1"/>
  <c r="H17" i="5"/>
  <c r="H18" i="5" s="1"/>
  <c r="G17" i="5"/>
  <c r="F17" i="5"/>
  <c r="E17" i="5"/>
  <c r="D17" i="5"/>
  <c r="C16" i="5"/>
  <c r="K12" i="5"/>
  <c r="E12" i="5"/>
  <c r="G12" i="5" s="1"/>
  <c r="K11" i="5"/>
  <c r="E11" i="5"/>
  <c r="G11" i="5" s="1"/>
  <c r="K10" i="5"/>
  <c r="E10" i="5"/>
  <c r="G10" i="5" s="1"/>
  <c r="K9" i="5"/>
  <c r="E9" i="5"/>
  <c r="G9" i="5" s="1"/>
  <c r="M21" i="5" l="1"/>
  <c r="O21" i="5"/>
  <c r="D18" i="5"/>
  <c r="D21" i="5" s="1"/>
  <c r="E18" i="5"/>
  <c r="E19" i="5" s="1"/>
  <c r="G18" i="5"/>
  <c r="G19" i="5" s="1"/>
  <c r="L18" i="5"/>
  <c r="L19" i="5" s="1"/>
  <c r="H19" i="5"/>
  <c r="H20" i="5" s="1"/>
  <c r="H21" i="5"/>
  <c r="I19" i="5"/>
  <c r="I20" i="5" s="1"/>
  <c r="J19" i="5"/>
  <c r="J20" i="5" s="1"/>
  <c r="K19" i="5"/>
  <c r="K20" i="5" s="1"/>
  <c r="M20" i="5"/>
  <c r="I21" i="5"/>
  <c r="F18" i="5"/>
  <c r="N18" i="5"/>
  <c r="J21" i="5"/>
  <c r="O20" i="5"/>
  <c r="K21" i="5"/>
  <c r="D19" i="5"/>
  <c r="D20" i="5" s="1"/>
  <c r="O17" i="3"/>
  <c r="N17" i="3"/>
  <c r="M17" i="3"/>
  <c r="L17" i="3"/>
  <c r="L18" i="3" s="1"/>
  <c r="L19" i="3" s="1"/>
  <c r="K17" i="3"/>
  <c r="K18" i="3" s="1"/>
  <c r="J17" i="3"/>
  <c r="J18" i="3" s="1"/>
  <c r="I17" i="3"/>
  <c r="I18" i="3" s="1"/>
  <c r="H17" i="3"/>
  <c r="H18" i="3" s="1"/>
  <c r="G17" i="3"/>
  <c r="F17" i="3"/>
  <c r="E17" i="3"/>
  <c r="E18" i="3" s="1"/>
  <c r="E19" i="3" s="1"/>
  <c r="D17" i="3"/>
  <c r="D18" i="3" s="1"/>
  <c r="D19" i="3" s="1"/>
  <c r="C16" i="3"/>
  <c r="K12" i="3"/>
  <c r="E12" i="3"/>
  <c r="G12" i="3" s="1"/>
  <c r="K11" i="3"/>
  <c r="E11" i="3"/>
  <c r="G11" i="3" s="1"/>
  <c r="K10" i="3"/>
  <c r="E10" i="3"/>
  <c r="G10" i="3" s="1"/>
  <c r="K9" i="3"/>
  <c r="E9" i="3"/>
  <c r="G9" i="3" s="1"/>
  <c r="E20" i="5" l="1"/>
  <c r="E21" i="5"/>
  <c r="G20" i="5"/>
  <c r="G21" i="5"/>
  <c r="L21" i="5"/>
  <c r="L20" i="5"/>
  <c r="N19" i="5"/>
  <c r="N20" i="5" s="1"/>
  <c r="N21" i="5"/>
  <c r="F19" i="5"/>
  <c r="F20" i="5" s="1"/>
  <c r="F21" i="5"/>
  <c r="E21" i="3"/>
  <c r="K21" i="3"/>
  <c r="D21" i="3"/>
  <c r="L21" i="3"/>
  <c r="M18" i="3"/>
  <c r="M19" i="3" s="1"/>
  <c r="I19" i="3"/>
  <c r="I20" i="3" s="1"/>
  <c r="J19" i="3"/>
  <c r="J20" i="3" s="1"/>
  <c r="H19" i="3"/>
  <c r="H20" i="3" s="1"/>
  <c r="E20" i="3"/>
  <c r="N18" i="3"/>
  <c r="J21" i="3"/>
  <c r="G18" i="3"/>
  <c r="O18" i="3"/>
  <c r="O21" i="3" s="1"/>
  <c r="K19" i="3"/>
  <c r="K20" i="3" s="1"/>
  <c r="D20" i="3"/>
  <c r="L20" i="3"/>
  <c r="H21" i="3"/>
  <c r="I21" i="3"/>
  <c r="F18" i="3"/>
  <c r="N14" i="5" l="1"/>
  <c r="M20" i="3"/>
  <c r="M21" i="3"/>
  <c r="G19" i="3"/>
  <c r="G20" i="3" s="1"/>
  <c r="N19" i="3"/>
  <c r="N20" i="3" s="1"/>
  <c r="G21" i="3"/>
  <c r="N21" i="3"/>
  <c r="F19" i="3"/>
  <c r="F20" i="3" s="1"/>
  <c r="O19" i="3"/>
  <c r="O20" i="3" s="1"/>
  <c r="F21" i="3"/>
  <c r="N14" i="3" l="1"/>
</calcChain>
</file>

<file path=xl/comments1.xml><?xml version="1.0" encoding="utf-8"?>
<comments xmlns="http://schemas.openxmlformats.org/spreadsheetml/2006/main">
  <authors>
    <author>Windows 사용자</author>
  </authors>
  <commentList>
    <comment ref="D8" authorId="0" shapeId="0">
      <text>
        <r>
          <rPr>
            <b/>
            <sz val="9"/>
            <color indexed="81"/>
            <rFont val="돋움"/>
            <family val="3"/>
            <charset val="129"/>
          </rPr>
          <t>정부지원금 대비 사업자가 부담해야할 금액(규정)
- 중소기업 : 80%
- 중견기업(3천억 미만) : 75%
- 중견기업 : 70%
- 대기업 : 50%</t>
        </r>
      </text>
    </comment>
    <comment ref="K8" authorId="0" shapeId="0">
      <text>
        <r>
          <rPr>
            <b/>
            <sz val="9"/>
            <color indexed="81"/>
            <rFont val="돋움"/>
            <family val="3"/>
            <charset val="129"/>
          </rPr>
          <t>정부지원금 x 부담비율
- 중소 : 1.25
- 중견 (3천억 미만) : 1.33
 -중견 : 1.43
- 대기업 : 2</t>
        </r>
      </text>
    </comment>
    <comment ref="D16" authorId="0" shapeId="0">
      <text>
        <r>
          <rPr>
            <b/>
            <sz val="9"/>
            <color indexed="81"/>
            <rFont val="맑은 고딕"/>
            <family val="3"/>
            <charset val="129"/>
          </rPr>
          <t>각 기업당 컨소시엄 비율은
10% 이상으로 설정해야함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D8" authorId="0" shapeId="0">
      <text>
        <r>
          <rPr>
            <b/>
            <sz val="9"/>
            <color indexed="81"/>
            <rFont val="돋움"/>
            <family val="3"/>
            <charset val="129"/>
          </rPr>
          <t>정부지원금 대비 사업자가 부담해야할 금액(규정)
- 중소기업 : 80%
- 중견기업(3천억 미만) : 75%
- 중견기업 : 70%
- 대기업 : 50%</t>
        </r>
      </text>
    </comment>
    <comment ref="K8" authorId="0" shapeId="0">
      <text>
        <r>
          <rPr>
            <b/>
            <sz val="9"/>
            <color indexed="81"/>
            <rFont val="돋움"/>
            <family val="3"/>
            <charset val="129"/>
          </rPr>
          <t>정부지원금 x 부담비율
- 중소 : 1.25
- 중견 (3천억 미만) : 1.33
 -중견 : 1.43
- 대기업 : 2</t>
        </r>
      </text>
    </comment>
    <comment ref="D16" authorId="0" shapeId="0">
      <text>
        <r>
          <rPr>
            <b/>
            <sz val="9"/>
            <color indexed="81"/>
            <rFont val="맑은 고딕"/>
            <family val="3"/>
            <charset val="129"/>
          </rPr>
          <t>각 기업당 컨소시엄 비율은
10% 이상으로 설정해야함</t>
        </r>
      </text>
    </comment>
  </commentList>
</comments>
</file>

<file path=xl/sharedStrings.xml><?xml version="1.0" encoding="utf-8"?>
<sst xmlns="http://schemas.openxmlformats.org/spreadsheetml/2006/main" count="84" uniqueCount="33">
  <si>
    <t>1개 과제당 지원금</t>
    <phoneticPr fontId="2" type="noConversion"/>
  </si>
  <si>
    <t>정부지원금(원)</t>
    <phoneticPr fontId="2" type="noConversion"/>
  </si>
  <si>
    <t>지원 가능 최소금액</t>
    <phoneticPr fontId="2" type="noConversion"/>
  </si>
  <si>
    <t>단독사업 참여 시 총사업비</t>
    <phoneticPr fontId="2" type="noConversion"/>
  </si>
  <si>
    <t>구분</t>
    <phoneticPr fontId="2" type="noConversion"/>
  </si>
  <si>
    <t>부담비율</t>
    <phoneticPr fontId="2" type="noConversion"/>
  </si>
  <si>
    <t>금액(현금+현물)</t>
    <phoneticPr fontId="2" type="noConversion"/>
  </si>
  <si>
    <t>자부담금 중
현금부담비율</t>
    <phoneticPr fontId="2" type="noConversion"/>
  </si>
  <si>
    <t>현금</t>
    <phoneticPr fontId="2" type="noConversion"/>
  </si>
  <si>
    <t>총사업비</t>
    <phoneticPr fontId="2" type="noConversion"/>
  </si>
  <si>
    <t>중견기업</t>
    <phoneticPr fontId="2" type="noConversion"/>
  </si>
  <si>
    <t>컨소시엄 총합</t>
    <phoneticPr fontId="2" type="noConversion"/>
  </si>
  <si>
    <t>중소기업(A)</t>
    <phoneticPr fontId="2" type="noConversion"/>
  </si>
  <si>
    <t>중소기업(B)</t>
    <phoneticPr fontId="2" type="noConversion"/>
  </si>
  <si>
    <t>중소기업(C)</t>
    <phoneticPr fontId="2" type="noConversion"/>
  </si>
  <si>
    <t>중견기업(A)</t>
    <phoneticPr fontId="2" type="noConversion"/>
  </si>
  <si>
    <t>중견기업(B)</t>
    <phoneticPr fontId="2" type="noConversion"/>
  </si>
  <si>
    <t>중견기업(C)</t>
    <phoneticPr fontId="2" type="noConversion"/>
  </si>
  <si>
    <t>대기업(A)</t>
    <phoneticPr fontId="2" type="noConversion"/>
  </si>
  <si>
    <t>대기업(C)</t>
    <phoneticPr fontId="2" type="noConversion"/>
  </si>
  <si>
    <t>컨소시엄비율</t>
    <phoneticPr fontId="2" type="noConversion"/>
  </si>
  <si>
    <t>정부지원금</t>
    <phoneticPr fontId="2" type="noConversion"/>
  </si>
  <si>
    <t>민간부담금(총액)</t>
    <phoneticPr fontId="2" type="noConversion"/>
  </si>
  <si>
    <t>민간부담금(현금)</t>
    <phoneticPr fontId="2" type="noConversion"/>
  </si>
  <si>
    <t>민간부담금(현물)</t>
    <phoneticPr fontId="2" type="noConversion"/>
  </si>
  <si>
    <t xml:space="preserve"> ※ 컨소시엄 최소 참여비율 : 10% 이상, 컨소시엄 비율은 정수로 입력(소수점 불가)</t>
    <phoneticPr fontId="2" type="noConversion"/>
  </si>
  <si>
    <t>3천억 미만
 중견기업(A)</t>
    <phoneticPr fontId="2" type="noConversion"/>
  </si>
  <si>
    <t>중소기업</t>
    <phoneticPr fontId="2" type="noConversion"/>
  </si>
  <si>
    <t>대기업 또는 공기업</t>
    <phoneticPr fontId="2" type="noConversion"/>
  </si>
  <si>
    <t>공기업(B)</t>
    <phoneticPr fontId="2" type="noConversion"/>
  </si>
  <si>
    <t>2022 블록체인 민간분야 확산사업(예시)</t>
    <phoneticPr fontId="2" type="noConversion"/>
  </si>
  <si>
    <t>중견기업(3천억 미만)</t>
    <phoneticPr fontId="2" type="noConversion"/>
  </si>
  <si>
    <t>2022 블록체인 공공분야 확산사업(예시)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</si>
</sst>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00000_-;\-* #,##0.0000000_-;_-* &quot;-&quot;_-;_-@_-"/>
    <numFmt numFmtId="177" formatCode="_-* #,##0.000000000_-;\-* #,##0.00000000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9"/>
      <color indexed="8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3" fontId="8" fillId="0" borderId="5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3" fontId="7" fillId="2" borderId="10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6" fontId="8" fillId="0" borderId="14" xfId="2" applyNumberFormat="1" applyFont="1" applyBorder="1" applyAlignment="1">
      <alignment vertical="center"/>
    </xf>
    <xf numFmtId="41" fontId="8" fillId="3" borderId="15" xfId="2" applyFont="1" applyFill="1" applyBorder="1" applyAlignment="1">
      <alignment vertical="center"/>
    </xf>
    <xf numFmtId="41" fontId="8" fillId="4" borderId="15" xfId="0" applyNumberFormat="1" applyFont="1" applyFill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176" fontId="8" fillId="0" borderId="18" xfId="2" applyNumberFormat="1" applyFont="1" applyBorder="1" applyAlignment="1">
      <alignment vertical="center"/>
    </xf>
    <xf numFmtId="9" fontId="8" fillId="0" borderId="19" xfId="1" applyFont="1" applyBorder="1" applyAlignment="1">
      <alignment horizontal="center" vertical="center"/>
    </xf>
    <xf numFmtId="41" fontId="8" fillId="0" borderId="20" xfId="0" applyNumberFormat="1" applyFont="1" applyBorder="1" applyAlignment="1">
      <alignment vertical="center"/>
    </xf>
    <xf numFmtId="41" fontId="8" fillId="4" borderId="21" xfId="0" applyNumberFormat="1" applyFont="1" applyFill="1" applyBorder="1" applyAlignment="1">
      <alignment vertical="center"/>
    </xf>
    <xf numFmtId="9" fontId="8" fillId="0" borderId="0" xfId="0" applyNumberFormat="1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76" fontId="8" fillId="0" borderId="23" xfId="2" applyNumberFormat="1" applyFont="1" applyBorder="1" applyAlignment="1">
      <alignment vertical="center"/>
    </xf>
    <xf numFmtId="41" fontId="8" fillId="4" borderId="24" xfId="0" applyNumberFormat="1" applyFont="1" applyFill="1" applyBorder="1" applyAlignment="1">
      <alignment vertical="center"/>
    </xf>
    <xf numFmtId="41" fontId="8" fillId="3" borderId="25" xfId="2" applyFont="1" applyFill="1" applyBorder="1" applyAlignment="1">
      <alignment vertical="center"/>
    </xf>
    <xf numFmtId="9" fontId="8" fillId="0" borderId="26" xfId="1" applyFont="1" applyBorder="1" applyAlignment="1">
      <alignment horizontal="center" vertical="center"/>
    </xf>
    <xf numFmtId="41" fontId="8" fillId="0" borderId="27" xfId="0" applyNumberFormat="1" applyFont="1" applyBorder="1" applyAlignment="1">
      <alignment vertical="center"/>
    </xf>
    <xf numFmtId="177" fontId="8" fillId="0" borderId="0" xfId="2" applyNumberFormat="1" applyFont="1" applyAlignment="1">
      <alignment vertical="center"/>
    </xf>
    <xf numFmtId="41" fontId="8" fillId="0" borderId="0" xfId="2" applyFont="1" applyFill="1" applyBorder="1" applyAlignment="1">
      <alignment vertical="center"/>
    </xf>
    <xf numFmtId="9" fontId="8" fillId="0" borderId="0" xfId="1" applyFont="1" applyAlignment="1">
      <alignment vertical="center"/>
    </xf>
    <xf numFmtId="41" fontId="8" fillId="0" borderId="0" xfId="0" applyNumberFormat="1" applyFont="1" applyAlignment="1">
      <alignment vertical="center"/>
    </xf>
    <xf numFmtId="9" fontId="5" fillId="0" borderId="0" xfId="0" applyNumberFormat="1" applyFont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7" fillId="6" borderId="29" xfId="0" applyFont="1" applyFill="1" applyBorder="1" applyAlignment="1">
      <alignment horizontal="center" vertical="center"/>
    </xf>
    <xf numFmtId="0" fontId="7" fillId="8" borderId="30" xfId="0" applyFont="1" applyFill="1" applyBorder="1" applyAlignment="1">
      <alignment horizontal="center" vertical="center"/>
    </xf>
    <xf numFmtId="0" fontId="7" fillId="8" borderId="31" xfId="0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7" fillId="9" borderId="31" xfId="0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0" fontId="7" fillId="10" borderId="30" xfId="0" applyFont="1" applyFill="1" applyBorder="1" applyAlignment="1">
      <alignment horizontal="center" vertical="center"/>
    </xf>
    <xf numFmtId="0" fontId="7" fillId="10" borderId="31" xfId="0" applyFont="1" applyFill="1" applyBorder="1" applyAlignment="1">
      <alignment horizontal="center" vertical="center"/>
    </xf>
    <xf numFmtId="0" fontId="7" fillId="10" borderId="32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9" fontId="7" fillId="0" borderId="25" xfId="0" applyNumberFormat="1" applyFont="1" applyBorder="1" applyAlignment="1">
      <alignment horizontal="center" vertical="center"/>
    </xf>
    <xf numFmtId="9" fontId="7" fillId="0" borderId="33" xfId="0" applyNumberFormat="1" applyFont="1" applyFill="1" applyBorder="1" applyAlignment="1">
      <alignment horizontal="right" vertical="center"/>
    </xf>
    <xf numFmtId="9" fontId="7" fillId="0" borderId="34" xfId="0" applyNumberFormat="1" applyFont="1" applyFill="1" applyBorder="1" applyAlignment="1">
      <alignment horizontal="right" vertical="center"/>
    </xf>
    <xf numFmtId="9" fontId="7" fillId="0" borderId="35" xfId="0" applyNumberFormat="1" applyFont="1" applyFill="1" applyBorder="1" applyAlignment="1">
      <alignment horizontal="right" vertical="center"/>
    </xf>
    <xf numFmtId="0" fontId="7" fillId="0" borderId="36" xfId="0" applyFont="1" applyBorder="1" applyAlignment="1">
      <alignment horizontal="center" vertical="center" wrapText="1"/>
    </xf>
    <xf numFmtId="41" fontId="8" fillId="11" borderId="37" xfId="2" applyFont="1" applyFill="1" applyBorder="1" applyAlignment="1">
      <alignment horizontal="right" vertical="center"/>
    </xf>
    <xf numFmtId="41" fontId="8" fillId="11" borderId="38" xfId="2" applyFont="1" applyFill="1" applyBorder="1" applyAlignment="1">
      <alignment horizontal="right" vertical="center"/>
    </xf>
    <xf numFmtId="41" fontId="8" fillId="11" borderId="39" xfId="2" applyFont="1" applyFill="1" applyBorder="1" applyAlignment="1">
      <alignment horizontal="right" vertical="center"/>
    </xf>
    <xf numFmtId="0" fontId="7" fillId="0" borderId="40" xfId="0" applyFont="1" applyBorder="1" applyAlignment="1">
      <alignment horizontal="center" vertical="center" wrapText="1"/>
    </xf>
    <xf numFmtId="41" fontId="8" fillId="0" borderId="41" xfId="2" applyFont="1" applyFill="1" applyBorder="1" applyAlignment="1">
      <alignment horizontal="right" vertical="center"/>
    </xf>
    <xf numFmtId="41" fontId="8" fillId="0" borderId="42" xfId="2" applyFont="1" applyFill="1" applyBorder="1" applyAlignment="1">
      <alignment horizontal="right" vertical="center"/>
    </xf>
    <xf numFmtId="41" fontId="8" fillId="0" borderId="43" xfId="2" applyFont="1" applyFill="1" applyBorder="1" applyAlignment="1">
      <alignment horizontal="right" vertical="center"/>
    </xf>
    <xf numFmtId="41" fontId="8" fillId="3" borderId="41" xfId="2" applyFont="1" applyFill="1" applyBorder="1" applyAlignment="1">
      <alignment horizontal="right" vertical="center"/>
    </xf>
    <xf numFmtId="41" fontId="8" fillId="3" borderId="42" xfId="2" applyFont="1" applyFill="1" applyBorder="1" applyAlignment="1">
      <alignment horizontal="right" vertical="center"/>
    </xf>
    <xf numFmtId="41" fontId="8" fillId="3" borderId="43" xfId="2" applyFont="1" applyFill="1" applyBorder="1" applyAlignment="1">
      <alignment horizontal="right" vertical="center"/>
    </xf>
    <xf numFmtId="0" fontId="7" fillId="0" borderId="44" xfId="0" applyFont="1" applyBorder="1" applyAlignment="1">
      <alignment horizontal="center" vertical="center" wrapText="1"/>
    </xf>
    <xf numFmtId="41" fontId="8" fillId="12" borderId="33" xfId="2" applyFont="1" applyFill="1" applyBorder="1" applyAlignment="1">
      <alignment horizontal="right" vertical="center"/>
    </xf>
    <xf numFmtId="41" fontId="8" fillId="12" borderId="34" xfId="2" applyFont="1" applyFill="1" applyBorder="1" applyAlignment="1">
      <alignment horizontal="right" vertical="center"/>
    </xf>
    <xf numFmtId="41" fontId="8" fillId="12" borderId="45" xfId="2" applyFont="1" applyFill="1" applyBorder="1" applyAlignment="1">
      <alignment horizontal="right" vertical="center"/>
    </xf>
    <xf numFmtId="9" fontId="7" fillId="8" borderId="46" xfId="0" applyNumberFormat="1" applyFont="1" applyFill="1" applyBorder="1" applyAlignment="1">
      <alignment vertical="center"/>
    </xf>
    <xf numFmtId="9" fontId="7" fillId="0" borderId="0" xfId="0" applyNumberFormat="1" applyFont="1" applyFill="1" applyBorder="1" applyAlignment="1">
      <alignment vertical="center"/>
    </xf>
    <xf numFmtId="0" fontId="7" fillId="7" borderId="30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9" fontId="8" fillId="0" borderId="16" xfId="1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41" fontId="7" fillId="0" borderId="4" xfId="2" applyFont="1" applyBorder="1" applyAlignment="1">
      <alignment horizontal="right" vertical="center"/>
    </xf>
    <xf numFmtId="41" fontId="7" fillId="0" borderId="5" xfId="2" applyFont="1" applyBorder="1" applyAlignment="1">
      <alignment horizontal="right" vertical="center"/>
    </xf>
  </cellXfs>
  <cellStyles count="3">
    <cellStyle name="백분율" xfId="1" builtinId="5"/>
    <cellStyle name="쉼표 [0]" xfId="2" builtinId="6"/>
    <cellStyle name="표준" xfId="0" builtinId="0"/>
  </cellStyles>
  <dxfs count="2"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2"/>
  <sheetViews>
    <sheetView showGridLines="0" zoomScale="90" zoomScaleNormal="90" workbookViewId="0">
      <selection activeCell="C2" sqref="C2:O2"/>
    </sheetView>
  </sheetViews>
  <sheetFormatPr defaultRowHeight="16.5" x14ac:dyDescent="0.3"/>
  <cols>
    <col min="1" max="1" width="4" customWidth="1"/>
    <col min="2" max="2" width="11.75" bestFit="1" customWidth="1"/>
    <col min="3" max="3" width="16.875" customWidth="1"/>
    <col min="4" max="15" width="17.875" customWidth="1"/>
  </cols>
  <sheetData>
    <row r="1" spans="1:15" ht="17.25" thickBot="1" x14ac:dyDescent="0.3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</row>
    <row r="2" spans="1:15" ht="27.75" thickTop="1" thickBot="1" x14ac:dyDescent="0.35">
      <c r="A2" s="3"/>
      <c r="B2" s="3"/>
      <c r="C2" s="76" t="s">
        <v>32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/>
    </row>
    <row r="3" spans="1:15" ht="18" thickTop="1" thickBot="1" x14ac:dyDescent="0.35">
      <c r="A3" s="4"/>
      <c r="B3" s="4"/>
      <c r="C3" s="5"/>
      <c r="D3" s="5"/>
      <c r="E3" s="5"/>
      <c r="F3" s="5"/>
      <c r="G3" s="5"/>
      <c r="H3" s="6"/>
      <c r="I3" s="5"/>
      <c r="J3" s="5"/>
      <c r="K3" s="5"/>
      <c r="L3" s="5"/>
      <c r="M3" s="5"/>
      <c r="N3" s="5"/>
      <c r="O3" s="1"/>
    </row>
    <row r="4" spans="1:15" ht="17.25" thickBot="1" x14ac:dyDescent="0.35">
      <c r="A4" s="4"/>
      <c r="B4" s="4"/>
      <c r="C4" s="79" t="s">
        <v>0</v>
      </c>
      <c r="D4" s="80"/>
      <c r="E4" s="5"/>
      <c r="F4" s="5"/>
      <c r="G4" s="5"/>
      <c r="H4" s="6"/>
      <c r="I4" s="5"/>
      <c r="J4" s="5"/>
      <c r="K4" s="5"/>
      <c r="L4" s="5"/>
      <c r="M4" s="5"/>
      <c r="N4" s="5"/>
      <c r="O4" s="1"/>
    </row>
    <row r="5" spans="1:15" ht="17.25" thickBot="1" x14ac:dyDescent="0.35">
      <c r="A5" s="4"/>
      <c r="B5" s="4"/>
      <c r="C5" s="7" t="s">
        <v>1</v>
      </c>
      <c r="D5" s="8">
        <v>1500000000</v>
      </c>
      <c r="E5" s="5"/>
      <c r="F5" s="5"/>
      <c r="G5" s="5"/>
      <c r="H5" s="6"/>
      <c r="I5" s="5"/>
      <c r="J5" s="5"/>
      <c r="K5" s="5"/>
      <c r="L5" s="5"/>
      <c r="M5" s="5"/>
      <c r="N5" s="5"/>
      <c r="O5" s="1"/>
    </row>
    <row r="6" spans="1:15" ht="17.25" thickBot="1" x14ac:dyDescent="0.35">
      <c r="A6" s="4"/>
      <c r="B6" s="4"/>
      <c r="C6" s="9"/>
      <c r="D6" s="10"/>
      <c r="E6" s="9"/>
      <c r="F6" s="5"/>
      <c r="G6" s="5"/>
      <c r="H6" s="6"/>
      <c r="I6" s="5"/>
      <c r="J6" s="5"/>
      <c r="K6" s="5"/>
      <c r="L6" s="5"/>
      <c r="M6" s="5"/>
      <c r="N6" s="5"/>
      <c r="O6" s="1"/>
    </row>
    <row r="7" spans="1:15" ht="17.25" thickBot="1" x14ac:dyDescent="0.35">
      <c r="A7" s="4"/>
      <c r="B7" s="4"/>
      <c r="C7" s="79" t="s">
        <v>2</v>
      </c>
      <c r="D7" s="81"/>
      <c r="E7" s="81"/>
      <c r="F7" s="81"/>
      <c r="G7" s="80"/>
      <c r="H7" s="6"/>
      <c r="I7" s="82" t="s">
        <v>3</v>
      </c>
      <c r="J7" s="83"/>
      <c r="K7" s="84"/>
      <c r="L7" s="1"/>
      <c r="M7" s="1"/>
      <c r="N7" s="1"/>
      <c r="O7" s="1"/>
    </row>
    <row r="8" spans="1:15" ht="27.75" thickBot="1" x14ac:dyDescent="0.35">
      <c r="A8" s="4"/>
      <c r="B8" s="4"/>
      <c r="C8" s="11" t="s">
        <v>4</v>
      </c>
      <c r="D8" s="12" t="s">
        <v>5</v>
      </c>
      <c r="E8" s="13" t="s">
        <v>6</v>
      </c>
      <c r="F8" s="14" t="s">
        <v>7</v>
      </c>
      <c r="G8" s="15" t="s">
        <v>8</v>
      </c>
      <c r="H8" s="6"/>
      <c r="I8" s="11" t="s">
        <v>4</v>
      </c>
      <c r="J8" s="12" t="s">
        <v>5</v>
      </c>
      <c r="K8" s="16" t="s">
        <v>9</v>
      </c>
      <c r="L8" s="1"/>
      <c r="M8" s="1"/>
      <c r="N8" s="1"/>
      <c r="O8" s="1"/>
    </row>
    <row r="9" spans="1:15" ht="17.25" thickTop="1" x14ac:dyDescent="0.3">
      <c r="A9" s="4"/>
      <c r="B9" s="4"/>
      <c r="C9" s="17" t="s">
        <v>27</v>
      </c>
      <c r="D9" s="18">
        <v>0.25</v>
      </c>
      <c r="E9" s="19">
        <f t="shared" ref="E9:E12" si="0">ROUND($D$5*D9,-3)</f>
        <v>375000000</v>
      </c>
      <c r="F9" s="74">
        <v>0.1</v>
      </c>
      <c r="G9" s="24">
        <f>E9*F9</f>
        <v>37500000</v>
      </c>
      <c r="H9" s="6"/>
      <c r="I9" s="75" t="s">
        <v>27</v>
      </c>
      <c r="J9" s="18">
        <v>1.25</v>
      </c>
      <c r="K9" s="20">
        <f>ROUND(D5*J9,-3)</f>
        <v>1875000000</v>
      </c>
      <c r="L9" s="1"/>
      <c r="M9" s="1"/>
      <c r="N9" s="1"/>
      <c r="O9" s="1"/>
    </row>
    <row r="10" spans="1:15" x14ac:dyDescent="0.3">
      <c r="A10" s="4"/>
      <c r="B10" s="4"/>
      <c r="C10" s="21" t="s">
        <v>31</v>
      </c>
      <c r="D10" s="22">
        <v>0.3333333</v>
      </c>
      <c r="E10" s="19">
        <f t="shared" si="0"/>
        <v>500000000</v>
      </c>
      <c r="F10" s="23">
        <v>0.1</v>
      </c>
      <c r="G10" s="24">
        <f>E10*F10</f>
        <v>50000000</v>
      </c>
      <c r="H10" s="6"/>
      <c r="I10" s="21" t="s">
        <v>31</v>
      </c>
      <c r="J10" s="18">
        <v>1.33333334</v>
      </c>
      <c r="K10" s="20">
        <f>ROUND(D5*J10,-3)</f>
        <v>2000000000</v>
      </c>
      <c r="L10" s="1"/>
      <c r="M10" s="1"/>
      <c r="N10" s="1"/>
      <c r="O10" s="1"/>
    </row>
    <row r="11" spans="1:15" x14ac:dyDescent="0.3">
      <c r="A11" s="4"/>
      <c r="B11" s="4"/>
      <c r="C11" s="21" t="s">
        <v>10</v>
      </c>
      <c r="D11" s="22">
        <v>0.43</v>
      </c>
      <c r="E11" s="19">
        <f t="shared" si="0"/>
        <v>645000000</v>
      </c>
      <c r="F11" s="23">
        <v>0.1</v>
      </c>
      <c r="G11" s="24">
        <f>E11*F11</f>
        <v>64500000</v>
      </c>
      <c r="H11" s="26"/>
      <c r="I11" s="21" t="s">
        <v>10</v>
      </c>
      <c r="J11" s="22">
        <v>1.4333332999999999</v>
      </c>
      <c r="K11" s="25">
        <f>ROUND(J11*D5,-3)</f>
        <v>2150000000</v>
      </c>
      <c r="L11" s="1"/>
      <c r="M11" s="1"/>
      <c r="N11" s="1"/>
      <c r="O11" s="1"/>
    </row>
    <row r="12" spans="1:15" ht="17.25" thickBot="1" x14ac:dyDescent="0.35">
      <c r="A12" s="4"/>
      <c r="B12" s="4"/>
      <c r="C12" s="27" t="s">
        <v>28</v>
      </c>
      <c r="D12" s="28">
        <v>1</v>
      </c>
      <c r="E12" s="30">
        <f t="shared" si="0"/>
        <v>1500000000</v>
      </c>
      <c r="F12" s="31">
        <v>0.15</v>
      </c>
      <c r="G12" s="32">
        <f>E12*F12</f>
        <v>225000000</v>
      </c>
      <c r="H12" s="26"/>
      <c r="I12" s="27" t="s">
        <v>28</v>
      </c>
      <c r="J12" s="28">
        <v>2</v>
      </c>
      <c r="K12" s="29">
        <f>ROUND(D5*J12,-3)</f>
        <v>3000000000</v>
      </c>
      <c r="L12" s="1"/>
      <c r="M12" s="1"/>
      <c r="N12" s="1"/>
      <c r="O12" s="1"/>
    </row>
    <row r="13" spans="1:15" ht="17.25" thickBot="1" x14ac:dyDescent="0.35">
      <c r="A13" s="4"/>
      <c r="B13" s="4"/>
      <c r="C13" s="4"/>
      <c r="D13" s="33"/>
      <c r="E13" s="34"/>
      <c r="F13" s="35"/>
      <c r="G13" s="36"/>
      <c r="H13" s="6"/>
      <c r="I13" s="1"/>
      <c r="J13" s="1"/>
      <c r="K13" s="1"/>
      <c r="L13" s="1"/>
      <c r="M13" s="1"/>
      <c r="N13" s="1"/>
      <c r="O13" s="1"/>
    </row>
    <row r="14" spans="1:15" ht="17.25" thickBot="1" x14ac:dyDescent="0.35">
      <c r="A14" s="4"/>
      <c r="B14" s="4"/>
      <c r="C14" s="37"/>
      <c r="D14" s="33"/>
      <c r="E14" s="34"/>
      <c r="F14" s="35"/>
      <c r="G14" s="36"/>
      <c r="H14" s="6"/>
      <c r="I14" s="1"/>
      <c r="J14" s="1"/>
      <c r="K14" s="1"/>
      <c r="L14" s="1"/>
      <c r="M14" s="38" t="s">
        <v>9</v>
      </c>
      <c r="N14" s="85">
        <f>SUM(D21:O21)</f>
        <v>0</v>
      </c>
      <c r="O14" s="86"/>
    </row>
    <row r="15" spans="1:15" ht="27.75" thickBot="1" x14ac:dyDescent="0.35">
      <c r="A15" s="4"/>
      <c r="B15" s="4"/>
      <c r="C15" s="39" t="s">
        <v>11</v>
      </c>
      <c r="D15" s="40" t="s">
        <v>12</v>
      </c>
      <c r="E15" s="41" t="s">
        <v>13</v>
      </c>
      <c r="F15" s="42" t="s">
        <v>14</v>
      </c>
      <c r="G15" s="71" t="s">
        <v>26</v>
      </c>
      <c r="H15" s="72" t="s">
        <v>26</v>
      </c>
      <c r="I15" s="73" t="s">
        <v>26</v>
      </c>
      <c r="J15" s="43" t="s">
        <v>15</v>
      </c>
      <c r="K15" s="44" t="s">
        <v>16</v>
      </c>
      <c r="L15" s="45" t="s">
        <v>17</v>
      </c>
      <c r="M15" s="46" t="s">
        <v>18</v>
      </c>
      <c r="N15" s="47" t="s">
        <v>29</v>
      </c>
      <c r="O15" s="48" t="s">
        <v>19</v>
      </c>
    </row>
    <row r="16" spans="1:15" ht="18" thickTop="1" thickBot="1" x14ac:dyDescent="0.35">
      <c r="A16" s="4"/>
      <c r="B16" s="49" t="s">
        <v>20</v>
      </c>
      <c r="C16" s="50">
        <f>SUM(D16:O16)</f>
        <v>0</v>
      </c>
      <c r="D16" s="51">
        <v>0</v>
      </c>
      <c r="E16" s="52">
        <v>0</v>
      </c>
      <c r="F16" s="53"/>
      <c r="G16" s="51"/>
      <c r="H16" s="52">
        <v>0</v>
      </c>
      <c r="I16" s="53">
        <v>0</v>
      </c>
      <c r="J16" s="51"/>
      <c r="K16" s="52">
        <v>0</v>
      </c>
      <c r="L16" s="53">
        <v>0</v>
      </c>
      <c r="M16" s="51"/>
      <c r="N16" s="52">
        <v>0</v>
      </c>
      <c r="O16" s="53">
        <v>0</v>
      </c>
    </row>
    <row r="17" spans="1:15" x14ac:dyDescent="0.3">
      <c r="A17" s="4"/>
      <c r="B17" s="4"/>
      <c r="C17" s="54" t="s">
        <v>21</v>
      </c>
      <c r="D17" s="55" t="str">
        <f>IF(D16=0,"0",$D$5*D16)</f>
        <v>0</v>
      </c>
      <c r="E17" s="56" t="str">
        <f t="shared" ref="E17:F17" si="1">IF(E16=0,"0",$D$5*E16)</f>
        <v>0</v>
      </c>
      <c r="F17" s="57" t="str">
        <f t="shared" si="1"/>
        <v>0</v>
      </c>
      <c r="G17" s="55" t="str">
        <f>IF(G16=0,"0",$D$5*G16)</f>
        <v>0</v>
      </c>
      <c r="H17" s="56" t="str">
        <f>IF(H16=0,"0",$D$5*H16)</f>
        <v>0</v>
      </c>
      <c r="I17" s="57" t="str">
        <f>IF(I16=0,"0",$D$5*I16)</f>
        <v>0</v>
      </c>
      <c r="J17" s="55" t="str">
        <f t="shared" ref="J17:O17" si="2">IF(J16=0,"0",$D$5*J16)</f>
        <v>0</v>
      </c>
      <c r="K17" s="56" t="str">
        <f t="shared" si="2"/>
        <v>0</v>
      </c>
      <c r="L17" s="57" t="str">
        <f t="shared" si="2"/>
        <v>0</v>
      </c>
      <c r="M17" s="55" t="str">
        <f t="shared" si="2"/>
        <v>0</v>
      </c>
      <c r="N17" s="56" t="str">
        <f t="shared" si="2"/>
        <v>0</v>
      </c>
      <c r="O17" s="57" t="str">
        <f t="shared" si="2"/>
        <v>0</v>
      </c>
    </row>
    <row r="18" spans="1:15" x14ac:dyDescent="0.3">
      <c r="A18" s="4"/>
      <c r="B18" s="4"/>
      <c r="C18" s="58" t="s">
        <v>22</v>
      </c>
      <c r="D18" s="59" t="str">
        <f>IF(D17="0","0",$E$9*D16)</f>
        <v>0</v>
      </c>
      <c r="E18" s="60" t="str">
        <f>IF(E17="0","0",$E$9*E16)</f>
        <v>0</v>
      </c>
      <c r="F18" s="61" t="str">
        <f>IF(F17="0","0",$E$9*F16)</f>
        <v>0</v>
      </c>
      <c r="G18" s="59" t="str">
        <f>IF(G17="0","0",$E$10*G16)</f>
        <v>0</v>
      </c>
      <c r="H18" s="60" t="str">
        <f t="shared" ref="H18:I18" si="3">IF(H17="0","0",$E$10*H16)</f>
        <v>0</v>
      </c>
      <c r="I18" s="61" t="str">
        <f t="shared" si="3"/>
        <v>0</v>
      </c>
      <c r="J18" s="59" t="str">
        <f>IF(J17="0","0",$E$11*J16)</f>
        <v>0</v>
      </c>
      <c r="K18" s="60" t="str">
        <f t="shared" ref="K18:L18" si="4">IF(K17="0","0",$E$11*K16)</f>
        <v>0</v>
      </c>
      <c r="L18" s="61" t="str">
        <f t="shared" si="4"/>
        <v>0</v>
      </c>
      <c r="M18" s="59" t="str">
        <f>IF(M17="0","0",$E$12*M16)</f>
        <v>0</v>
      </c>
      <c r="N18" s="60" t="str">
        <f t="shared" ref="N18:O18" si="5">IF(N17="0","0",$E$12*N16)</f>
        <v>0</v>
      </c>
      <c r="O18" s="61" t="str">
        <f t="shared" si="5"/>
        <v>0</v>
      </c>
    </row>
    <row r="19" spans="1:15" x14ac:dyDescent="0.3">
      <c r="A19" s="3"/>
      <c r="B19" s="3"/>
      <c r="C19" s="58" t="s">
        <v>23</v>
      </c>
      <c r="D19" s="62">
        <f>D$18*$F$9</f>
        <v>0</v>
      </c>
      <c r="E19" s="63">
        <f>E$18*$F$9</f>
        <v>0</v>
      </c>
      <c r="F19" s="64">
        <f>F$18*$F$9</f>
        <v>0</v>
      </c>
      <c r="G19" s="62">
        <f>G$18*$F$10</f>
        <v>0</v>
      </c>
      <c r="H19" s="63">
        <f>H$18*$F$10</f>
        <v>0</v>
      </c>
      <c r="I19" s="64">
        <f>I$18*$F$10</f>
        <v>0</v>
      </c>
      <c r="J19" s="62">
        <f>J$18*$F$11</f>
        <v>0</v>
      </c>
      <c r="K19" s="63">
        <f>K$18*$F$11</f>
        <v>0</v>
      </c>
      <c r="L19" s="64">
        <f>L$18*$F$11</f>
        <v>0</v>
      </c>
      <c r="M19" s="62">
        <f>M$18*$F$12</f>
        <v>0</v>
      </c>
      <c r="N19" s="63">
        <f>N$18*$F$12</f>
        <v>0</v>
      </c>
      <c r="O19" s="64">
        <f>O$18*$F$12</f>
        <v>0</v>
      </c>
    </row>
    <row r="20" spans="1:15" ht="17.25" thickBot="1" x14ac:dyDescent="0.35">
      <c r="A20" s="4"/>
      <c r="B20" s="4"/>
      <c r="C20" s="58" t="s">
        <v>24</v>
      </c>
      <c r="D20" s="62">
        <f>D18-D19</f>
        <v>0</v>
      </c>
      <c r="E20" s="63">
        <f t="shared" ref="E20:F20" si="6">E18-E19</f>
        <v>0</v>
      </c>
      <c r="F20" s="64">
        <f t="shared" si="6"/>
        <v>0</v>
      </c>
      <c r="G20" s="62">
        <f>G18-G19</f>
        <v>0</v>
      </c>
      <c r="H20" s="63">
        <f t="shared" ref="H20:O20" si="7">H18-H19</f>
        <v>0</v>
      </c>
      <c r="I20" s="64">
        <f t="shared" si="7"/>
        <v>0</v>
      </c>
      <c r="J20" s="62">
        <f t="shared" si="7"/>
        <v>0</v>
      </c>
      <c r="K20" s="63">
        <f t="shared" si="7"/>
        <v>0</v>
      </c>
      <c r="L20" s="64">
        <f t="shared" si="7"/>
        <v>0</v>
      </c>
      <c r="M20" s="62">
        <f t="shared" si="7"/>
        <v>0</v>
      </c>
      <c r="N20" s="63">
        <f t="shared" si="7"/>
        <v>0</v>
      </c>
      <c r="O20" s="64">
        <f t="shared" si="7"/>
        <v>0</v>
      </c>
    </row>
    <row r="21" spans="1:15" ht="18" thickTop="1" thickBot="1" x14ac:dyDescent="0.35">
      <c r="A21" s="4"/>
      <c r="B21" s="4"/>
      <c r="C21" s="65" t="s">
        <v>9</v>
      </c>
      <c r="D21" s="66">
        <f>D17+D18</f>
        <v>0</v>
      </c>
      <c r="E21" s="67">
        <f t="shared" ref="E21:F21" si="8">E17+E18</f>
        <v>0</v>
      </c>
      <c r="F21" s="68">
        <f t="shared" si="8"/>
        <v>0</v>
      </c>
      <c r="G21" s="66">
        <f>G17+G18</f>
        <v>0</v>
      </c>
      <c r="H21" s="67">
        <f t="shared" ref="H21:O21" si="9">H17+H18</f>
        <v>0</v>
      </c>
      <c r="I21" s="68">
        <f t="shared" si="9"/>
        <v>0</v>
      </c>
      <c r="J21" s="66">
        <f t="shared" si="9"/>
        <v>0</v>
      </c>
      <c r="K21" s="67">
        <f t="shared" si="9"/>
        <v>0</v>
      </c>
      <c r="L21" s="68">
        <f t="shared" si="9"/>
        <v>0</v>
      </c>
      <c r="M21" s="66">
        <f t="shared" si="9"/>
        <v>0</v>
      </c>
      <c r="N21" s="67">
        <f t="shared" si="9"/>
        <v>0</v>
      </c>
      <c r="O21" s="68">
        <f t="shared" si="9"/>
        <v>0</v>
      </c>
    </row>
    <row r="22" spans="1:15" x14ac:dyDescent="0.3">
      <c r="A22" s="4"/>
      <c r="B22" s="4"/>
      <c r="C22" s="69" t="s">
        <v>25</v>
      </c>
      <c r="D22" s="69"/>
      <c r="E22" s="69"/>
      <c r="F22" s="69"/>
      <c r="G22" s="70"/>
      <c r="H22" s="70"/>
      <c r="I22" s="2"/>
      <c r="J22" s="1"/>
      <c r="K22" s="1"/>
      <c r="L22" s="1"/>
      <c r="M22" s="1"/>
      <c r="N22" s="1"/>
      <c r="O22" s="1"/>
    </row>
  </sheetData>
  <sheetProtection insertColumns="0"/>
  <protectedRanges>
    <protectedRange sqref="D16:O16" name="컨소비율"/>
  </protectedRanges>
  <mergeCells count="5">
    <mergeCell ref="C2:O2"/>
    <mergeCell ref="C4:D4"/>
    <mergeCell ref="C7:G7"/>
    <mergeCell ref="I7:K7"/>
    <mergeCell ref="N14:O14"/>
  </mergeCells>
  <phoneticPr fontId="2" type="noConversion"/>
  <conditionalFormatting sqref="C16">
    <cfRule type="expression" dxfId="1" priority="1">
      <formula>$C$16&lt;&gt;100%</formula>
    </cfRule>
  </conditionalFormatting>
  <dataValidations count="3">
    <dataValidation type="custom" allowBlank="1" showInputMessage="1" showErrorMessage="1" errorTitle="컨소시엄 비율 오류" error="각 기업당 컨소시엄 비율은 10%이상이어야합니다." sqref="D16:O16">
      <formula1>OR(D$16=0%,D$16&gt;=10%)</formula1>
    </dataValidation>
    <dataValidation type="custom" allowBlank="1" showInputMessage="1" showErrorMessage="1" errorTitle="컨소시엄 비율 총합" error="컨소시엄 비율의 총합은 100%를 넘을 수 없습니다." sqref="C16">
      <formula1>C16&gt;=100</formula1>
    </dataValidation>
    <dataValidation type="custom" allowBlank="1" showInputMessage="1" showErrorMessage="1" sqref="C14">
      <formula1>C14&lt;100%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2"/>
  <sheetViews>
    <sheetView showGridLines="0" tabSelected="1" zoomScale="90" zoomScaleNormal="90" workbookViewId="0">
      <selection activeCell="E9" sqref="E9"/>
    </sheetView>
  </sheetViews>
  <sheetFormatPr defaultRowHeight="16.5" x14ac:dyDescent="0.3"/>
  <cols>
    <col min="1" max="1" width="4" customWidth="1"/>
    <col min="2" max="2" width="11.75" bestFit="1" customWidth="1"/>
    <col min="3" max="3" width="16.875" customWidth="1"/>
    <col min="4" max="15" width="17.875" customWidth="1"/>
  </cols>
  <sheetData>
    <row r="1" spans="1:15" ht="17.25" thickBot="1" x14ac:dyDescent="0.3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</row>
    <row r="2" spans="1:15" ht="27.75" thickTop="1" thickBot="1" x14ac:dyDescent="0.35">
      <c r="A2" s="3"/>
      <c r="B2" s="3"/>
      <c r="C2" s="76" t="s">
        <v>30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/>
    </row>
    <row r="3" spans="1:15" ht="18" thickTop="1" thickBot="1" x14ac:dyDescent="0.35">
      <c r="A3" s="4"/>
      <c r="B3" s="4"/>
      <c r="C3" s="5"/>
      <c r="D3" s="5"/>
      <c r="E3" s="5"/>
      <c r="F3" s="5"/>
      <c r="G3" s="5"/>
      <c r="H3" s="6"/>
      <c r="I3" s="5"/>
      <c r="J3" s="5"/>
      <c r="K3" s="5"/>
      <c r="L3" s="5"/>
      <c r="M3" s="5"/>
      <c r="N3" s="5"/>
      <c r="O3" s="1"/>
    </row>
    <row r="4" spans="1:15" ht="17.25" thickBot="1" x14ac:dyDescent="0.35">
      <c r="A4" s="4"/>
      <c r="B4" s="4"/>
      <c r="C4" s="79" t="s">
        <v>0</v>
      </c>
      <c r="D4" s="80"/>
      <c r="E4" s="5"/>
      <c r="F4" s="5"/>
      <c r="G4" s="5"/>
      <c r="H4" s="6"/>
      <c r="I4" s="5"/>
      <c r="J4" s="5"/>
      <c r="K4" s="5"/>
      <c r="L4" s="5"/>
      <c r="M4" s="5"/>
      <c r="N4" s="5"/>
      <c r="O4" s="1"/>
    </row>
    <row r="5" spans="1:15" ht="17.25" thickBot="1" x14ac:dyDescent="0.35">
      <c r="A5" s="4"/>
      <c r="B5" s="4"/>
      <c r="C5" s="7" t="s">
        <v>1</v>
      </c>
      <c r="D5" s="8">
        <v>1500000000</v>
      </c>
      <c r="E5" s="5"/>
      <c r="F5" s="5"/>
      <c r="G5" s="5"/>
      <c r="H5" s="6"/>
      <c r="I5" s="5"/>
      <c r="J5" s="5"/>
      <c r="K5" s="5"/>
      <c r="L5" s="5"/>
      <c r="M5" s="5"/>
      <c r="N5" s="5"/>
      <c r="O5" s="1"/>
    </row>
    <row r="6" spans="1:15" ht="17.25" thickBot="1" x14ac:dyDescent="0.35">
      <c r="A6" s="4"/>
      <c r="B6" s="4"/>
      <c r="C6" s="9"/>
      <c r="D6" s="10"/>
      <c r="E6" s="9"/>
      <c r="F6" s="5"/>
      <c r="G6" s="5"/>
      <c r="H6" s="6"/>
      <c r="I6" s="5"/>
      <c r="J6" s="5"/>
      <c r="K6" s="5"/>
      <c r="L6" s="5"/>
      <c r="M6" s="5"/>
      <c r="N6" s="5"/>
      <c r="O6" s="1"/>
    </row>
    <row r="7" spans="1:15" ht="17.25" thickBot="1" x14ac:dyDescent="0.35">
      <c r="A7" s="4"/>
      <c r="B7" s="4"/>
      <c r="C7" s="79" t="s">
        <v>2</v>
      </c>
      <c r="D7" s="81"/>
      <c r="E7" s="81"/>
      <c r="F7" s="81"/>
      <c r="G7" s="80"/>
      <c r="H7" s="6"/>
      <c r="I7" s="82" t="s">
        <v>3</v>
      </c>
      <c r="J7" s="83"/>
      <c r="K7" s="84"/>
      <c r="L7" s="1"/>
      <c r="M7" s="1"/>
      <c r="N7" s="1"/>
      <c r="O7" s="1"/>
    </row>
    <row r="8" spans="1:15" ht="27.75" thickBot="1" x14ac:dyDescent="0.35">
      <c r="A8" s="4"/>
      <c r="B8" s="4"/>
      <c r="C8" s="11" t="s">
        <v>4</v>
      </c>
      <c r="D8" s="12" t="s">
        <v>5</v>
      </c>
      <c r="E8" s="13" t="s">
        <v>6</v>
      </c>
      <c r="F8" s="14" t="s">
        <v>7</v>
      </c>
      <c r="G8" s="15" t="s">
        <v>8</v>
      </c>
      <c r="H8" s="6"/>
      <c r="I8" s="11" t="s">
        <v>4</v>
      </c>
      <c r="J8" s="12" t="s">
        <v>5</v>
      </c>
      <c r="K8" s="16" t="s">
        <v>9</v>
      </c>
      <c r="L8" s="1"/>
      <c r="M8" s="1"/>
      <c r="N8" s="1"/>
      <c r="O8" s="1"/>
    </row>
    <row r="9" spans="1:15" ht="17.25" thickTop="1" x14ac:dyDescent="0.3">
      <c r="A9" s="4"/>
      <c r="B9" s="4"/>
      <c r="C9" s="17" t="s">
        <v>27</v>
      </c>
      <c r="D9" s="18">
        <v>0.25</v>
      </c>
      <c r="E9" s="19">
        <f t="shared" ref="E9:E12" si="0">ROUND($D$5*D9,-3)</f>
        <v>375000000</v>
      </c>
      <c r="F9" s="74">
        <v>0.1</v>
      </c>
      <c r="G9" s="24">
        <f>E9*F9</f>
        <v>37500000</v>
      </c>
      <c r="H9" s="6"/>
      <c r="I9" s="75" t="s">
        <v>27</v>
      </c>
      <c r="J9" s="18">
        <v>1.25</v>
      </c>
      <c r="K9" s="20">
        <f>ROUND(D5*J9,-3)</f>
        <v>1875000000</v>
      </c>
      <c r="L9" s="1"/>
      <c r="M9" s="1"/>
      <c r="N9" s="1"/>
      <c r="O9" s="1"/>
    </row>
    <row r="10" spans="1:15" x14ac:dyDescent="0.3">
      <c r="A10" s="4"/>
      <c r="B10" s="4"/>
      <c r="C10" s="21" t="s">
        <v>31</v>
      </c>
      <c r="D10" s="22">
        <v>0.3333333</v>
      </c>
      <c r="E10" s="19">
        <f t="shared" si="0"/>
        <v>500000000</v>
      </c>
      <c r="F10" s="23">
        <v>0.1</v>
      </c>
      <c r="G10" s="24">
        <f>E10*F10</f>
        <v>50000000</v>
      </c>
      <c r="H10" s="6"/>
      <c r="I10" s="21" t="s">
        <v>31</v>
      </c>
      <c r="J10" s="18">
        <v>1.33333334</v>
      </c>
      <c r="K10" s="20">
        <f>ROUND(D5*J10,-3)</f>
        <v>2000000000</v>
      </c>
      <c r="L10" s="1"/>
      <c r="M10" s="1"/>
      <c r="N10" s="1"/>
      <c r="O10" s="1"/>
    </row>
    <row r="11" spans="1:15" x14ac:dyDescent="0.3">
      <c r="A11" s="4"/>
      <c r="B11" s="4"/>
      <c r="C11" s="21" t="s">
        <v>10</v>
      </c>
      <c r="D11" s="22">
        <v>0.43</v>
      </c>
      <c r="E11" s="19">
        <f t="shared" si="0"/>
        <v>645000000</v>
      </c>
      <c r="F11" s="23">
        <v>0.1</v>
      </c>
      <c r="G11" s="24">
        <f>E11*F11</f>
        <v>64500000</v>
      </c>
      <c r="H11" s="26"/>
      <c r="I11" s="21" t="s">
        <v>10</v>
      </c>
      <c r="J11" s="22">
        <v>1.4333332999999999</v>
      </c>
      <c r="K11" s="25">
        <f>ROUND(J11*D5,-3)</f>
        <v>2150000000</v>
      </c>
      <c r="L11" s="1"/>
      <c r="M11" s="1"/>
      <c r="N11" s="1"/>
      <c r="O11" s="1"/>
    </row>
    <row r="12" spans="1:15" ht="17.25" thickBot="1" x14ac:dyDescent="0.35">
      <c r="A12" s="4"/>
      <c r="B12" s="4"/>
      <c r="C12" s="27" t="s">
        <v>28</v>
      </c>
      <c r="D12" s="28">
        <v>1</v>
      </c>
      <c r="E12" s="30">
        <f t="shared" si="0"/>
        <v>1500000000</v>
      </c>
      <c r="F12" s="31">
        <v>0.15</v>
      </c>
      <c r="G12" s="32">
        <f>E12*F12</f>
        <v>225000000</v>
      </c>
      <c r="H12" s="26"/>
      <c r="I12" s="27" t="s">
        <v>28</v>
      </c>
      <c r="J12" s="28">
        <v>2</v>
      </c>
      <c r="K12" s="29">
        <f>ROUND(D5*J12,-3)</f>
        <v>3000000000</v>
      </c>
      <c r="L12" s="1"/>
      <c r="M12" s="1"/>
      <c r="N12" s="1"/>
      <c r="O12" s="1"/>
    </row>
    <row r="13" spans="1:15" ht="17.25" thickBot="1" x14ac:dyDescent="0.35">
      <c r="A13" s="4"/>
      <c r="B13" s="4"/>
      <c r="C13" s="4"/>
      <c r="D13" s="33"/>
      <c r="E13" s="34"/>
      <c r="F13" s="35"/>
      <c r="G13" s="36"/>
      <c r="H13" s="6"/>
      <c r="I13" s="1"/>
      <c r="J13" s="1"/>
      <c r="K13" s="1"/>
      <c r="L13" s="1"/>
      <c r="M13" s="1"/>
      <c r="N13" s="1"/>
      <c r="O13" s="1"/>
    </row>
    <row r="14" spans="1:15" ht="17.25" thickBot="1" x14ac:dyDescent="0.35">
      <c r="A14" s="4"/>
      <c r="B14" s="4"/>
      <c r="C14" s="37"/>
      <c r="D14" s="33"/>
      <c r="E14" s="34"/>
      <c r="F14" s="35"/>
      <c r="G14" s="36"/>
      <c r="H14" s="6"/>
      <c r="I14" s="1"/>
      <c r="J14" s="1"/>
      <c r="K14" s="1"/>
      <c r="L14" s="1"/>
      <c r="M14" s="38" t="s">
        <v>9</v>
      </c>
      <c r="N14" s="85">
        <f>SUM(D21:O21)</f>
        <v>1875000000</v>
      </c>
      <c r="O14" s="86"/>
    </row>
    <row r="15" spans="1:15" ht="27.75" thickBot="1" x14ac:dyDescent="0.35">
      <c r="A15" s="4"/>
      <c r="B15" s="4"/>
      <c r="C15" s="39" t="s">
        <v>11</v>
      </c>
      <c r="D15" s="40" t="s">
        <v>12</v>
      </c>
      <c r="E15" s="41" t="s">
        <v>13</v>
      </c>
      <c r="F15" s="42" t="s">
        <v>14</v>
      </c>
      <c r="G15" s="71" t="s">
        <v>26</v>
      </c>
      <c r="H15" s="72" t="s">
        <v>26</v>
      </c>
      <c r="I15" s="73" t="s">
        <v>26</v>
      </c>
      <c r="J15" s="43" t="s">
        <v>15</v>
      </c>
      <c r="K15" s="44" t="s">
        <v>16</v>
      </c>
      <c r="L15" s="45" t="s">
        <v>17</v>
      </c>
      <c r="M15" s="46" t="s">
        <v>18</v>
      </c>
      <c r="N15" s="47" t="s">
        <v>29</v>
      </c>
      <c r="O15" s="48" t="s">
        <v>19</v>
      </c>
    </row>
    <row r="16" spans="1:15" ht="18" thickTop="1" thickBot="1" x14ac:dyDescent="0.35">
      <c r="A16" s="4"/>
      <c r="B16" s="49" t="s">
        <v>20</v>
      </c>
      <c r="C16" s="50">
        <f>SUM(D16:O16)</f>
        <v>1</v>
      </c>
      <c r="D16" s="51">
        <v>1</v>
      </c>
      <c r="E16" s="52">
        <v>0</v>
      </c>
      <c r="F16" s="53"/>
      <c r="G16" s="51"/>
      <c r="H16" s="52">
        <v>0</v>
      </c>
      <c r="I16" s="53">
        <v>0</v>
      </c>
      <c r="J16" s="51"/>
      <c r="K16" s="52">
        <v>0</v>
      </c>
      <c r="L16" s="53">
        <v>0</v>
      </c>
      <c r="M16" s="51"/>
      <c r="N16" s="52">
        <v>0</v>
      </c>
      <c r="O16" s="53">
        <v>0</v>
      </c>
    </row>
    <row r="17" spans="1:15" x14ac:dyDescent="0.3">
      <c r="A17" s="4"/>
      <c r="B17" s="4"/>
      <c r="C17" s="54" t="s">
        <v>21</v>
      </c>
      <c r="D17" s="55">
        <f>IF(D16=0,"0",$D$5*D16)</f>
        <v>1500000000</v>
      </c>
      <c r="E17" s="56" t="str">
        <f t="shared" ref="E17:F17" si="1">IF(E16=0,"0",$D$5*E16)</f>
        <v>0</v>
      </c>
      <c r="F17" s="57" t="str">
        <f t="shared" si="1"/>
        <v>0</v>
      </c>
      <c r="G17" s="55" t="str">
        <f>IF(G16=0,"0",$D$5*G16)</f>
        <v>0</v>
      </c>
      <c r="H17" s="56" t="str">
        <f>IF(H16=0,"0",$D$5*H16)</f>
        <v>0</v>
      </c>
      <c r="I17" s="57" t="str">
        <f>IF(I16=0,"0",$D$5*I16)</f>
        <v>0</v>
      </c>
      <c r="J17" s="55" t="str">
        <f t="shared" ref="J17:O17" si="2">IF(J16=0,"0",$D$5*J16)</f>
        <v>0</v>
      </c>
      <c r="K17" s="56" t="str">
        <f t="shared" si="2"/>
        <v>0</v>
      </c>
      <c r="L17" s="57" t="str">
        <f t="shared" si="2"/>
        <v>0</v>
      </c>
      <c r="M17" s="55" t="str">
        <f t="shared" si="2"/>
        <v>0</v>
      </c>
      <c r="N17" s="56" t="str">
        <f t="shared" si="2"/>
        <v>0</v>
      </c>
      <c r="O17" s="57" t="str">
        <f t="shared" si="2"/>
        <v>0</v>
      </c>
    </row>
    <row r="18" spans="1:15" x14ac:dyDescent="0.3">
      <c r="A18" s="4"/>
      <c r="B18" s="4"/>
      <c r="C18" s="58" t="s">
        <v>22</v>
      </c>
      <c r="D18" s="59">
        <f>IF(D17="0","0",$E$9*D16)</f>
        <v>375000000</v>
      </c>
      <c r="E18" s="60" t="str">
        <f>IF(E17="0","0",$E$9*E16)</f>
        <v>0</v>
      </c>
      <c r="F18" s="61" t="str">
        <f>IF(F17="0","0",$E$9*F16)</f>
        <v>0</v>
      </c>
      <c r="G18" s="59" t="str">
        <f>IF(G17="0","0",$E$10*G16)</f>
        <v>0</v>
      </c>
      <c r="H18" s="60" t="str">
        <f t="shared" ref="H18:I18" si="3">IF(H17="0","0",$E$10*H16)</f>
        <v>0</v>
      </c>
      <c r="I18" s="61" t="str">
        <f t="shared" si="3"/>
        <v>0</v>
      </c>
      <c r="J18" s="59" t="str">
        <f>IF(J17="0","0",$E$11*J16)</f>
        <v>0</v>
      </c>
      <c r="K18" s="60" t="str">
        <f t="shared" ref="K18:L18" si="4">IF(K17="0","0",$E$11*K16)</f>
        <v>0</v>
      </c>
      <c r="L18" s="61" t="str">
        <f t="shared" si="4"/>
        <v>0</v>
      </c>
      <c r="M18" s="59" t="str">
        <f>IF(M17="0","0",$E$12*M16)</f>
        <v>0</v>
      </c>
      <c r="N18" s="60" t="str">
        <f t="shared" ref="N18:O18" si="5">IF(N17="0","0",$E$12*N16)</f>
        <v>0</v>
      </c>
      <c r="O18" s="61" t="str">
        <f t="shared" si="5"/>
        <v>0</v>
      </c>
    </row>
    <row r="19" spans="1:15" x14ac:dyDescent="0.3">
      <c r="A19" s="3"/>
      <c r="B19" s="3"/>
      <c r="C19" s="58" t="s">
        <v>23</v>
      </c>
      <c r="D19" s="62">
        <f>D$18*$F$9</f>
        <v>37500000</v>
      </c>
      <c r="E19" s="63">
        <f>E$18*$F$9</f>
        <v>0</v>
      </c>
      <c r="F19" s="64">
        <f>F$18*$F$9</f>
        <v>0</v>
      </c>
      <c r="G19" s="62">
        <f>G$18*$F$10</f>
        <v>0</v>
      </c>
      <c r="H19" s="63">
        <f>H$18*$F$10</f>
        <v>0</v>
      </c>
      <c r="I19" s="64">
        <f>I$18*$F$10</f>
        <v>0</v>
      </c>
      <c r="J19" s="62">
        <f>J$18*$F$11</f>
        <v>0</v>
      </c>
      <c r="K19" s="63">
        <f>K$18*$F$11</f>
        <v>0</v>
      </c>
      <c r="L19" s="64">
        <f>L$18*$F$11</f>
        <v>0</v>
      </c>
      <c r="M19" s="62">
        <f>M$18*$F$12</f>
        <v>0</v>
      </c>
      <c r="N19" s="63">
        <f>N$18*$F$12</f>
        <v>0</v>
      </c>
      <c r="O19" s="64">
        <f>O$18*$F$12</f>
        <v>0</v>
      </c>
    </row>
    <row r="20" spans="1:15" ht="17.25" thickBot="1" x14ac:dyDescent="0.35">
      <c r="A20" s="4"/>
      <c r="B20" s="4"/>
      <c r="C20" s="58" t="s">
        <v>24</v>
      </c>
      <c r="D20" s="62">
        <f>D18-D19</f>
        <v>337500000</v>
      </c>
      <c r="E20" s="63">
        <f t="shared" ref="E20:F20" si="6">E18-E19</f>
        <v>0</v>
      </c>
      <c r="F20" s="64">
        <f t="shared" si="6"/>
        <v>0</v>
      </c>
      <c r="G20" s="62">
        <f>G18-G19</f>
        <v>0</v>
      </c>
      <c r="H20" s="63">
        <f t="shared" ref="H20:O20" si="7">H18-H19</f>
        <v>0</v>
      </c>
      <c r="I20" s="64">
        <f t="shared" si="7"/>
        <v>0</v>
      </c>
      <c r="J20" s="62">
        <f t="shared" si="7"/>
        <v>0</v>
      </c>
      <c r="K20" s="63">
        <f t="shared" si="7"/>
        <v>0</v>
      </c>
      <c r="L20" s="64">
        <f t="shared" si="7"/>
        <v>0</v>
      </c>
      <c r="M20" s="62">
        <f t="shared" si="7"/>
        <v>0</v>
      </c>
      <c r="N20" s="63">
        <f t="shared" si="7"/>
        <v>0</v>
      </c>
      <c r="O20" s="64">
        <f t="shared" si="7"/>
        <v>0</v>
      </c>
    </row>
    <row r="21" spans="1:15" ht="18" thickTop="1" thickBot="1" x14ac:dyDescent="0.35">
      <c r="A21" s="4"/>
      <c r="B21" s="4"/>
      <c r="C21" s="65" t="s">
        <v>9</v>
      </c>
      <c r="D21" s="66">
        <f>D17+D18</f>
        <v>1875000000</v>
      </c>
      <c r="E21" s="67">
        <f t="shared" ref="E21:F21" si="8">E17+E18</f>
        <v>0</v>
      </c>
      <c r="F21" s="68">
        <f t="shared" si="8"/>
        <v>0</v>
      </c>
      <c r="G21" s="66">
        <f>G17+G18</f>
        <v>0</v>
      </c>
      <c r="H21" s="67">
        <f t="shared" ref="H21:O21" si="9">H17+H18</f>
        <v>0</v>
      </c>
      <c r="I21" s="68">
        <f t="shared" si="9"/>
        <v>0</v>
      </c>
      <c r="J21" s="66">
        <f t="shared" si="9"/>
        <v>0</v>
      </c>
      <c r="K21" s="67">
        <f t="shared" si="9"/>
        <v>0</v>
      </c>
      <c r="L21" s="68">
        <f t="shared" si="9"/>
        <v>0</v>
      </c>
      <c r="M21" s="66">
        <f t="shared" si="9"/>
        <v>0</v>
      </c>
      <c r="N21" s="67">
        <f t="shared" si="9"/>
        <v>0</v>
      </c>
      <c r="O21" s="68">
        <f t="shared" si="9"/>
        <v>0</v>
      </c>
    </row>
    <row r="22" spans="1:15" x14ac:dyDescent="0.3">
      <c r="A22" s="4"/>
      <c r="B22" s="4"/>
      <c r="C22" s="69" t="s">
        <v>25</v>
      </c>
      <c r="D22" s="69"/>
      <c r="E22" s="69"/>
      <c r="F22" s="69"/>
      <c r="G22" s="70"/>
      <c r="H22" s="70"/>
      <c r="I22" s="2"/>
      <c r="J22" s="1"/>
      <c r="K22" s="1"/>
      <c r="L22" s="1"/>
      <c r="M22" s="1"/>
      <c r="N22" s="1"/>
      <c r="O22" s="1"/>
    </row>
  </sheetData>
  <sheetProtection insertColumns="0"/>
  <protectedRanges>
    <protectedRange sqref="D16:O16" name="컨소비율"/>
  </protectedRanges>
  <mergeCells count="5">
    <mergeCell ref="C2:O2"/>
    <mergeCell ref="C4:D4"/>
    <mergeCell ref="C7:G7"/>
    <mergeCell ref="I7:K7"/>
    <mergeCell ref="N14:O14"/>
  </mergeCells>
  <phoneticPr fontId="2" type="noConversion"/>
  <conditionalFormatting sqref="C16">
    <cfRule type="expression" dxfId="0" priority="1">
      <formula>$C$16&lt;&gt;100%</formula>
    </cfRule>
  </conditionalFormatting>
  <dataValidations count="3">
    <dataValidation type="custom" allowBlank="1" showInputMessage="1" showErrorMessage="1" errorTitle="컨소시엄 비율 오류" error="각 기업당 컨소시엄 비율은 10%이상이어야합니다." sqref="D16:O16">
      <formula1>OR(D$16=0%,D$16&gt;=10%)</formula1>
    </dataValidation>
    <dataValidation type="custom" allowBlank="1" showInputMessage="1" showErrorMessage="1" errorTitle="컨소시엄 비율 총합" error="컨소시엄 비율의 총합은 100%를 넘을 수 없습니다." sqref="C16">
      <formula1>C16&gt;=100</formula1>
    </dataValidation>
    <dataValidation type="custom" allowBlank="1" showInputMessage="1" showErrorMessage="1" sqref="C14">
      <formula1>C14&lt;100%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15억원(확산사업)</vt:lpstr>
      <vt:lpstr>공공 15억 기준(테스트)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KISA</dc:creator>
  <cp:lastModifiedBy>KISA</cp:lastModifiedBy>
  <dcterms:created xsi:type="dcterms:W3CDTF">2020-01-15T02:09:47Z</dcterms:created>
  <dcterms:modified xsi:type="dcterms:W3CDTF">2022-03-08T02:26:33Z</dcterms:modified>
</cp:coreProperties>
</file>